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380" activeTab="4"/>
  </bookViews>
  <sheets>
    <sheet name="Rekapitulace" sheetId="1" r:id="rId1"/>
    <sheet name="OS" sheetId="2" r:id="rId2"/>
    <sheet name="Stožáry" sheetId="3" r:id="rId3"/>
    <sheet name="Rozpočet" sheetId="4" r:id="rId4"/>
    <sheet name="Parametry" sheetId="5" r:id="rId5"/>
  </sheets>
  <definedNames/>
  <calcPr fullCalcOnLoad="1"/>
</workbook>
</file>

<file path=xl/sharedStrings.xml><?xml version="1.0" encoding="utf-8"?>
<sst xmlns="http://schemas.openxmlformats.org/spreadsheetml/2006/main" count="505" uniqueCount="241">
  <si>
    <t>Název</t>
  </si>
  <si>
    <t>Nadpis rekapitulace</t>
  </si>
  <si>
    <t>Seznam prací a dodávek elektrotechnických zařízení</t>
  </si>
  <si>
    <t>Akce</t>
  </si>
  <si>
    <t/>
  </si>
  <si>
    <t>Projekt</t>
  </si>
  <si>
    <t>Investor</t>
  </si>
  <si>
    <t>Z. č.</t>
  </si>
  <si>
    <t>A. č.</t>
  </si>
  <si>
    <t>Vypracoval</t>
  </si>
  <si>
    <t>Datum</t>
  </si>
  <si>
    <t>Zpracovatel</t>
  </si>
  <si>
    <t>CÚ</t>
  </si>
  <si>
    <t>Poznámka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</si>
  <si>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</si>
  <si>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</si>
  <si>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</si>
  <si>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</si>
  <si>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</si>
  <si>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</si>
  <si>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0,00</t>
  </si>
  <si>
    <t>GZS  (3,25 nebo 8,4) %</t>
  </si>
  <si>
    <t>Provozní vlivy  %</t>
  </si>
  <si>
    <t>Kompletační činnost - a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</si>
  <si>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</si>
  <si>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</si>
  <si>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</si>
  <si>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</si>
  <si>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</si>
  <si>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</si>
  <si>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</si>
  <si>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Specifikace dodávky  Úprava R</t>
  </si>
  <si>
    <t>PROUDOVY CHRANIC G 4-POLOVY</t>
  </si>
  <si>
    <t>40/4/0.1 100mA</t>
  </si>
  <si>
    <t>ks</t>
  </si>
  <si>
    <t>JISTIC 1-POLOVY,CHARAKT."B"</t>
  </si>
  <si>
    <t>16/1/B 16A</t>
  </si>
  <si>
    <t>JISTIC 3-POLOVY CHARAKT."B"</t>
  </si>
  <si>
    <t>25/3/B 25A</t>
  </si>
  <si>
    <t>JISTIC 3-POLOVY CHARAKT."C"</t>
  </si>
  <si>
    <t>16/3/C 16A</t>
  </si>
  <si>
    <t>JISTIC POM.OBVODU</t>
  </si>
  <si>
    <t>4/1/B-HS</t>
  </si>
  <si>
    <t>STYKACE</t>
  </si>
  <si>
    <t>3pól. 25A, cívka 230V</t>
  </si>
  <si>
    <t>SPINACI HODINY DIGITALNI</t>
  </si>
  <si>
    <t>TÝDENNÍ</t>
  </si>
  <si>
    <t>PROPOJOVACI LISTY PRO</t>
  </si>
  <si>
    <t>1.2.3.3N - POL.JISTICE</t>
  </si>
  <si>
    <t>3P-3TE do 63A</t>
  </si>
  <si>
    <t>POPISOVACI TABULKY</t>
  </si>
  <si>
    <t>do rozvaděče</t>
  </si>
  <si>
    <t>POPISOVACI STITKY</t>
  </si>
  <si>
    <t>RADOVA SVORKOVNICE</t>
  </si>
  <si>
    <t>RSa2,5</t>
  </si>
  <si>
    <t>RSa6</t>
  </si>
  <si>
    <t>HODINOVE ZUCTOVACI SAZBY</t>
  </si>
  <si>
    <t>Uprava stavajiciho rozvadece</t>
  </si>
  <si>
    <t>hod</t>
  </si>
  <si>
    <t>Specifikace dodávky  OS</t>
  </si>
  <si>
    <t>Dle rozpisky v příloze</t>
  </si>
  <si>
    <t>Dodávky</t>
  </si>
  <si>
    <t>dle přílohy</t>
  </si>
  <si>
    <t>Dodávky celkem</t>
  </si>
  <si>
    <t>Elektromontáže</t>
  </si>
  <si>
    <t>KABEL SILOVY,IZOLACE PVC</t>
  </si>
  <si>
    <t>CYKY-J  3x4   mm2       pevně</t>
  </si>
  <si>
    <t>m</t>
  </si>
  <si>
    <t>CYKY-J  5x1.5 mm2       pevně</t>
  </si>
  <si>
    <t>CYKY-J  5x6   mm2       pevně</t>
  </si>
  <si>
    <t>UKONCENI KABELU SMRSTOVACI</t>
  </si>
  <si>
    <t>ZAKLOPKOU</t>
  </si>
  <si>
    <t>5x6  mm2</t>
  </si>
  <si>
    <t>UKONCENI VODICU NA SVORKOVNICI</t>
  </si>
  <si>
    <t>Do  16 mm2</t>
  </si>
  <si>
    <t>UKONCENI VODICU V ROZVADECICH</t>
  </si>
  <si>
    <t>Do   2,5 mm2</t>
  </si>
  <si>
    <t>Do   6   mm2</t>
  </si>
  <si>
    <t>OCELOVY DRAT POZINKOVANY</t>
  </si>
  <si>
    <t>FeZn-D10 (0,62kg/m)    pevně</t>
  </si>
  <si>
    <t>Nater svodoveho vodice</t>
  </si>
  <si>
    <t>OCELOVY PASEK POZINKOVANY</t>
  </si>
  <si>
    <t>FeZn30x4 (1.0 kg/m) k  pevně</t>
  </si>
  <si>
    <t>SVORKA HROMOSVODNI,UZEMNOVACI</t>
  </si>
  <si>
    <t>SR02 pro pasek 30x4mm</t>
  </si>
  <si>
    <t>SR03 spoj.kruh.a pask.vod.</t>
  </si>
  <si>
    <t>MONTAZ ROZVODNIC</t>
  </si>
  <si>
    <t>Do 150 kg</t>
  </si>
  <si>
    <t>Uprava stavajiciho zarizeni</t>
  </si>
  <si>
    <t>Vyhledani pripojovaciho mista</t>
  </si>
  <si>
    <t>Sekání</t>
  </si>
  <si>
    <t>Demontaz stavajiciho zarizeni</t>
  </si>
  <si>
    <t>PROVEDENI REVIZNICH ZKOUSEK</t>
  </si>
  <si>
    <t>DLE CSN 331500</t>
  </si>
  <si>
    <t>Revizni technik</t>
  </si>
  <si>
    <t>Spoluprace s reviz.technikem</t>
  </si>
  <si>
    <t>Elektromontáže celkem</t>
  </si>
  <si>
    <t>Zemní práce</t>
  </si>
  <si>
    <t>KONEČNÉ ÚPRAVY POVRCHŮ</t>
  </si>
  <si>
    <t>VIZ PROJEKT HŘIŠTĚ</t>
  </si>
  <si>
    <t>4 KS ZÁKLADŮ JE ZAHRNUT</t>
  </si>
  <si>
    <t>V DODÁVCE STOŽÁRŮ</t>
  </si>
  <si>
    <t>VYTYCENI TRATI KABEL.VEDENI</t>
  </si>
  <si>
    <t>V zastavenem prostoru</t>
  </si>
  <si>
    <t>km</t>
  </si>
  <si>
    <t>HLOUBENI KABELOVE RYHY</t>
  </si>
  <si>
    <t>V ZEMINE TRIDY 3</t>
  </si>
  <si>
    <t>Sire 350mm,hloubka 800mm</t>
  </si>
  <si>
    <t>Sire 500mm,hloubka 800mm</t>
  </si>
  <si>
    <t>V ZEMINE TRIDY 4</t>
  </si>
  <si>
    <t>ZAHOZ KABEL.RYHY-ZEMINA TR.3</t>
  </si>
  <si>
    <t>ZAHOZ KABEL.RYHY-ZEMINA TR.4</t>
  </si>
  <si>
    <t>ZRIZENI KABEL.LOZE Z KOPANEHO</t>
  </si>
  <si>
    <t>PISKU BEZ ZAKRYTI</t>
  </si>
  <si>
    <t>Sire do 65cm,tloustka 10cm</t>
  </si>
  <si>
    <t>FOLIE VYSTRAZNA Z PVC</t>
  </si>
  <si>
    <t>Sirka 33cm</t>
  </si>
  <si>
    <t>KABELOVY PROSTUP Z PVC TRUBKY</t>
  </si>
  <si>
    <t>OHEBNÁ DN 110mm</t>
  </si>
  <si>
    <t>KABEL.KANAL Z PREFABRIKOVANYCH</t>
  </si>
  <si>
    <t>BETON.ZLABU NEASFALTOVANY</t>
  </si>
  <si>
    <t>TK11-20x17/12,5x11cm</t>
  </si>
  <si>
    <t>ODVOZ ZEMINY</t>
  </si>
  <si>
    <t>Do vzdalenosti 1 km</t>
  </si>
  <si>
    <t>m3</t>
  </si>
  <si>
    <t>Za kazdy dalsi km</t>
  </si>
  <si>
    <t>PODKLADOVA VRSTVA</t>
  </si>
  <si>
    <t>Z betonu nebo hlinobetonu</t>
  </si>
  <si>
    <t>PROVIZORNI UPRAVA TERENU</t>
  </si>
  <si>
    <t>V PRIRODNI ZEMINE</t>
  </si>
  <si>
    <t>Zemina tridy 3</t>
  </si>
  <si>
    <t>m2</t>
  </si>
  <si>
    <t>Zemina tridy 4</t>
  </si>
  <si>
    <t>VYTRHANI DLAZBY Z PISKOVEHO</t>
  </si>
  <si>
    <t>PODKLADU</t>
  </si>
  <si>
    <t>Betonove dlazdice,spary zalite</t>
  </si>
  <si>
    <t>ZNOVUPOLOŽENÍ</t>
  </si>
  <si>
    <t>DLAŽBY 30/30</t>
  </si>
  <si>
    <t>Vytýčení stávajících</t>
  </si>
  <si>
    <t>IS</t>
  </si>
  <si>
    <t>tis</t>
  </si>
  <si>
    <t>dovoz betonu</t>
  </si>
  <si>
    <t>na stavbu</t>
  </si>
  <si>
    <t>GEODETICKÉ ZAMĚŘENÍ</t>
  </si>
  <si>
    <t>KABELŮ</t>
  </si>
  <si>
    <t>Zemní práce celkem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</si>
  <si>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</si>
  <si>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</si>
  <si>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</si>
  <si>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</si>
  <si>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</si>
  <si>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</si>
  <si>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</si>
  <si>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</si>
  <si>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Mezisoučet 2</t>
  </si>
  <si>
    <t>Základní náklady celkem</t>
  </si>
  <si>
    <t>GZS 0,00% z pravé strany mezisoučtu 2</t>
  </si>
  <si>
    <t>Vedlejší náklady celkem</t>
  </si>
  <si>
    <t>Náklady celkem</t>
  </si>
  <si>
    <t>část D - el. rozvody NN a VO</t>
  </si>
  <si>
    <t>Město Náchod, Masarykovo nám. 40, 547 61</t>
  </si>
  <si>
    <t>09.013</t>
  </si>
  <si>
    <t>Zadavatel:</t>
  </si>
  <si>
    <t>Architekti A90  s.r.o.</t>
  </si>
  <si>
    <t>Ing. Miloslav Müller</t>
  </si>
  <si>
    <t>únor 2015</t>
  </si>
  <si>
    <t>02/2015</t>
  </si>
  <si>
    <t>Uvedené ceny jsou v Kč a nezahrnují DPH</t>
  </si>
  <si>
    <t>Dokumentace skutečného provedení  stavby (ks)</t>
  </si>
  <si>
    <t>Bezpečnostní a hygienická opatření na staveništi (ks)</t>
  </si>
  <si>
    <t>Náklady spojené s plněním ost. povinností stanovených</t>
  </si>
  <si>
    <t xml:space="preserve"> zadávací dokumentací vč. obchodních podmínek (ks)</t>
  </si>
  <si>
    <t>HAMRA Náchod, SO 04 - Víceúčelové hřiště</t>
  </si>
  <si>
    <t>PPV 1,00% z nátěrů a zemních prací</t>
  </si>
  <si>
    <t>Ostatní náklady</t>
  </si>
  <si>
    <t>Dokumentace skutečného provedení</t>
  </si>
  <si>
    <t xml:space="preserve">Bezpečnostní a hygienická opatření na staveništi </t>
  </si>
  <si>
    <t>Náklady spojené s plněním ostatních povinností stanovených</t>
  </si>
  <si>
    <t xml:space="preserve"> zadávací dokumentací včetně obchodních podmínek</t>
  </si>
  <si>
    <t>UVEDENÉ CENY NEZAHRNUJÍ DAŇ S PŘIDANÉ HODNOTY</t>
  </si>
  <si>
    <t>DODÁVKA STOŽÁRŮ A PŘÍSLUŠENSTVÍ</t>
  </si>
  <si>
    <t>Elektromontáže / materiály</t>
  </si>
  <si>
    <t>pol.</t>
  </si>
  <si>
    <t>Označení / Popis</t>
  </si>
  <si>
    <t>MJ</t>
  </si>
  <si>
    <t>Množství</t>
  </si>
  <si>
    <t>Výbojka MH-TS 2000W</t>
  </si>
  <si>
    <t>Kabel CYKY 3Cx2,5 mm2 (uvnitř stožáru)</t>
  </si>
  <si>
    <t xml:space="preserve">El. Výzbroj stož 1 okruh  </t>
  </si>
  <si>
    <t>Elektromontáže / materiály celkem</t>
  </si>
  <si>
    <t>Hodinové zúčtovací sazby</t>
  </si>
  <si>
    <t>HZS celkem</t>
  </si>
  <si>
    <t>Zemní práce a výkopy</t>
  </si>
  <si>
    <t>Jáma pro stož.VO do 2 m3tř. zem. 3, strojně</t>
  </si>
  <si>
    <t>betonový základ montáž vetknutím</t>
  </si>
  <si>
    <t>mimo osu  kabelu 1x1x 1,5m</t>
  </si>
  <si>
    <t>Zemní práce a výkopy celkem</t>
  </si>
  <si>
    <t>REKAPITULACE</t>
  </si>
  <si>
    <t xml:space="preserve">Montáž vč. Materiálu </t>
  </si>
  <si>
    <t xml:space="preserve">Zemní práce </t>
  </si>
  <si>
    <t>CELKEM BEZ DPH</t>
  </si>
  <si>
    <t>ROZPISKA MECHANICKÝCH PRVKŮ ROZVÁDĚČE, PŘÍSTROJŮ A PŘÍSLUŠENSTVÍ</t>
  </si>
  <si>
    <t>Název projektu:</t>
  </si>
  <si>
    <t>Název rozváděče:</t>
  </si>
  <si>
    <t>Ovládací skříňka - Házená</t>
  </si>
  <si>
    <t>Číslo projektu:</t>
  </si>
  <si>
    <t>Datum:</t>
  </si>
  <si>
    <t>Vypracoval:</t>
  </si>
  <si>
    <t>Poznámka:</t>
  </si>
  <si>
    <t>Poř.</t>
  </si>
  <si>
    <t>Popis</t>
  </si>
  <si>
    <t>Typové označení</t>
  </si>
  <si>
    <t>Poč.kusů</t>
  </si>
  <si>
    <t>Cena [Kč]</t>
  </si>
  <si>
    <t>1</t>
  </si>
  <si>
    <t>Zaslepovací pás max. délka 1m, pro výřezy 45mm</t>
  </si>
  <si>
    <t>2</t>
  </si>
  <si>
    <t>Popisovací tabulky</t>
  </si>
  <si>
    <t>Propojovací lišta 1 m, 1pól, Jmen. proud 63 A</t>
  </si>
  <si>
    <t>Koncový kryt k propoj liště 63 A, ...2+3P</t>
  </si>
  <si>
    <t>Popisovací tabulky pro počet obvodů: 30 (210x120)</t>
  </si>
  <si>
    <t>Cena celkem včetně slevy [Kč]</t>
  </si>
  <si>
    <t>10.2.2015</t>
  </si>
  <si>
    <t>HAMRA NÁCHOD</t>
  </si>
  <si>
    <t>Světlomet</t>
  </si>
  <si>
    <t>2000W - předřadník</t>
  </si>
  <si>
    <t>Stožár sklápěcí v=12m, žárově zinkováno</t>
  </si>
  <si>
    <t>Výložník pro jeden světlomet</t>
  </si>
  <si>
    <t>Jeřáb nebo vyskozdvižný vozík, nebo UNC</t>
  </si>
  <si>
    <t>HZS</t>
  </si>
  <si>
    <t>Dodávka stožárů a příslušenství</t>
  </si>
  <si>
    <t>Dodávky stožárů celkem</t>
  </si>
  <si>
    <t>Specifikace dodávky OS celkem</t>
  </si>
  <si>
    <t>Specifikace dodávky-úprava cel.</t>
  </si>
  <si>
    <t>Podružný materiál</t>
  </si>
  <si>
    <t>5 modulů</t>
  </si>
  <si>
    <t>Rozvodnice, NA omítku, průhled.plast.dveře</t>
  </si>
  <si>
    <t>Hlavní vypínač, 1-pól, 16A</t>
  </si>
  <si>
    <t>16/1</t>
  </si>
  <si>
    <t>Přídavek na montáž přístrojů a rozvodnice</t>
  </si>
  <si>
    <t>VÝKAZ VÝMĚR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</si>
</sst>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0"/>
      <name val="Arial CE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u val="single"/>
      <sz val="9"/>
      <color indexed="8"/>
      <name val="Tahoma"/>
      <family val="2"/>
    </font>
    <font>
      <b/>
      <u val="single"/>
      <sz val="8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0"/>
      <name val="MS Sans Serif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12"/>
      <name val="Arial CE"/>
      <family val="2"/>
    </font>
    <font>
      <b/>
      <i/>
      <sz val="9"/>
      <color indexed="8"/>
      <name val="Tahoma"/>
      <family val="2"/>
    </font>
    <font>
      <sz val="8"/>
      <name val="Arial CE"/>
      <family val="0"/>
    </font>
    <font>
      <u val="single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lef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  <xf numFmtId="4" fontId="5" fillId="37" borderId="10" xfId="0" applyNumberFormat="1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left"/>
    </xf>
    <xf numFmtId="49" fontId="7" fillId="36" borderId="10" xfId="0" applyNumberFormat="1" applyFont="1" applyFill="1" applyBorder="1" applyAlignment="1">
      <alignment horizontal="left"/>
    </xf>
    <xf numFmtId="4" fontId="7" fillId="36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 horizontal="left"/>
    </xf>
    <xf numFmtId="4" fontId="8" fillId="34" borderId="10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11" fillId="0" borderId="12" xfId="0" applyFon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" fontId="0" fillId="33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4" fontId="1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11" fillId="0" borderId="24" xfId="0" applyFont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2" fillId="0" borderId="19" xfId="0" applyFont="1" applyBorder="1" applyAlignment="1">
      <alignment/>
    </xf>
    <xf numFmtId="4" fontId="0" fillId="0" borderId="27" xfId="0" applyNumberFormat="1" applyBorder="1" applyAlignment="1">
      <alignment/>
    </xf>
    <xf numFmtId="0" fontId="14" fillId="0" borderId="23" xfId="0" applyFont="1" applyBorder="1" applyAlignment="1">
      <alignment/>
    </xf>
    <xf numFmtId="0" fontId="15" fillId="0" borderId="23" xfId="0" applyFont="1" applyBorder="1" applyAlignment="1">
      <alignment/>
    </xf>
    <xf numFmtId="4" fontId="15" fillId="0" borderId="26" xfId="0" applyNumberFormat="1" applyFont="1" applyBorder="1" applyAlignment="1">
      <alignment/>
    </xf>
    <xf numFmtId="0" fontId="16" fillId="36" borderId="0" xfId="0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49" fontId="0" fillId="36" borderId="0" xfId="0" applyNumberFormat="1" applyFont="1" applyFill="1" applyAlignment="1">
      <alignment horizontal="right"/>
    </xf>
    <xf numFmtId="4" fontId="0" fillId="36" borderId="0" xfId="0" applyNumberFormat="1" applyFont="1" applyFill="1" applyAlignment="1">
      <alignment horizontal="right"/>
    </xf>
    <xf numFmtId="0" fontId="17" fillId="36" borderId="0" xfId="0" applyFont="1" applyFill="1" applyAlignment="1">
      <alignment/>
    </xf>
    <xf numFmtId="0" fontId="0" fillId="36" borderId="0" xfId="0" applyFont="1" applyFill="1" applyAlignment="1">
      <alignment/>
    </xf>
    <xf numFmtId="49" fontId="16" fillId="36" borderId="0" xfId="0" applyNumberFormat="1" applyFont="1" applyFill="1" applyAlignment="1">
      <alignment horizontal="left"/>
    </xf>
    <xf numFmtId="49" fontId="16" fillId="36" borderId="0" xfId="0" applyNumberFormat="1" applyFont="1" applyFill="1" applyAlignment="1">
      <alignment horizontal="right"/>
    </xf>
    <xf numFmtId="4" fontId="16" fillId="36" borderId="0" xfId="0" applyNumberFormat="1" applyFont="1" applyFill="1" applyAlignment="1">
      <alignment horizontal="right"/>
    </xf>
    <xf numFmtId="4" fontId="18" fillId="36" borderId="0" xfId="0" applyNumberFormat="1" applyFont="1" applyFill="1" applyAlignment="1">
      <alignment horizontal="right"/>
    </xf>
    <xf numFmtId="49" fontId="19" fillId="37" borderId="10" xfId="0" applyNumberFormat="1" applyFont="1" applyFill="1" applyBorder="1" applyAlignment="1">
      <alignment horizontal="left"/>
    </xf>
    <xf numFmtId="49" fontId="8" fillId="34" borderId="28" xfId="0" applyNumberFormat="1" applyFont="1" applyFill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49" fontId="2" fillId="34" borderId="28" xfId="0" applyNumberFormat="1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3.00390625" style="1" customWidth="1"/>
    <col min="2" max="2" width="16.375" style="7" customWidth="1"/>
    <col min="3" max="3" width="16.00390625" style="7" bestFit="1" customWidth="1"/>
  </cols>
  <sheetData>
    <row r="1" spans="1:3" ht="12.75">
      <c r="A1" s="19" t="s">
        <v>146</v>
      </c>
      <c r="B1" s="16"/>
      <c r="C1" s="16"/>
    </row>
    <row r="2" spans="1:3" ht="12.75">
      <c r="A2" s="5" t="s">
        <v>147</v>
      </c>
      <c r="B2" s="9">
        <f>Rozpočet!E54</f>
        <v>0</v>
      </c>
      <c r="C2" s="9"/>
    </row>
    <row r="3" spans="1:3" ht="12.75">
      <c r="A3" s="5" t="s">
        <v>148</v>
      </c>
      <c r="B3" s="9">
        <f>B2*3.6%</f>
        <v>0</v>
      </c>
      <c r="C3" s="9">
        <f>B2*1%</f>
        <v>0</v>
      </c>
    </row>
    <row r="4" spans="1:3" ht="12.75">
      <c r="A4" s="5" t="s">
        <v>149</v>
      </c>
      <c r="B4" s="9"/>
      <c r="C4" s="9">
        <f>Rozpočet!E102</f>
        <v>0</v>
      </c>
    </row>
    <row r="5" spans="1:3" ht="12.75">
      <c r="A5" s="5" t="s">
        <v>150</v>
      </c>
      <c r="B5" s="9"/>
      <c r="C5" s="9">
        <f>Rozpočet!G102</f>
        <v>0</v>
      </c>
    </row>
    <row r="6" spans="1:3" ht="12.75">
      <c r="A6" s="20" t="s">
        <v>151</v>
      </c>
      <c r="B6" s="21">
        <f>B2+B3</f>
        <v>0</v>
      </c>
      <c r="C6" s="21">
        <f>C3+C4+C5</f>
        <v>0</v>
      </c>
    </row>
    <row r="7" spans="1:3" ht="12.75">
      <c r="A7" s="20"/>
      <c r="B7" s="21"/>
      <c r="C7" s="21"/>
    </row>
    <row r="8" spans="1:3" ht="12.75">
      <c r="A8" s="5" t="s">
        <v>152</v>
      </c>
      <c r="B8" s="9"/>
      <c r="C8" s="9">
        <f>(C4+C5)*6%</f>
        <v>0</v>
      </c>
    </row>
    <row r="9" spans="1:3" ht="12.75">
      <c r="A9" s="5" t="s">
        <v>153</v>
      </c>
      <c r="B9" s="9"/>
      <c r="C9" s="9">
        <v>0</v>
      </c>
    </row>
    <row r="10" spans="1:3" ht="12.75">
      <c r="A10" s="5" t="s">
        <v>97</v>
      </c>
      <c r="B10" s="9"/>
      <c r="C10" s="9">
        <f>Rozpočet!E175</f>
        <v>0</v>
      </c>
    </row>
    <row r="11" spans="1:3" ht="12.75">
      <c r="A11" s="5" t="s">
        <v>173</v>
      </c>
      <c r="B11" s="9"/>
      <c r="C11" s="9">
        <f>C10*1%</f>
        <v>0</v>
      </c>
    </row>
    <row r="12" spans="1:3" ht="12.75">
      <c r="A12" s="20" t="s">
        <v>154</v>
      </c>
      <c r="B12" s="21">
        <f>B6</f>
        <v>0</v>
      </c>
      <c r="C12" s="21">
        <f>C6+C8+C9+C10+C11</f>
        <v>0</v>
      </c>
    </row>
    <row r="13" spans="1:3" ht="12.75">
      <c r="A13" s="20"/>
      <c r="B13" s="21"/>
      <c r="C13" s="21"/>
    </row>
    <row r="14" spans="1:3" ht="12.75">
      <c r="A14" s="19" t="s">
        <v>155</v>
      </c>
      <c r="B14" s="22"/>
      <c r="C14" s="22">
        <f>B12+C12</f>
        <v>0</v>
      </c>
    </row>
    <row r="15" spans="1:3" ht="12.75">
      <c r="A15" s="5" t="s">
        <v>4</v>
      </c>
      <c r="B15" s="9"/>
      <c r="C15" s="9"/>
    </row>
    <row r="16" spans="1:3" ht="12.75">
      <c r="A16" s="19" t="s">
        <v>174</v>
      </c>
      <c r="B16" s="22"/>
      <c r="C16" s="22"/>
    </row>
    <row r="17" spans="1:3" ht="12.75">
      <c r="A17" s="5" t="s">
        <v>175</v>
      </c>
      <c r="B17" s="9"/>
      <c r="C17" s="9">
        <v>0</v>
      </c>
    </row>
    <row r="18" spans="1:3" ht="12.75">
      <c r="A18" s="5" t="s">
        <v>176</v>
      </c>
      <c r="B18" s="9"/>
      <c r="C18" s="9">
        <v>0</v>
      </c>
    </row>
    <row r="19" spans="1:3" ht="12.75">
      <c r="A19" s="5" t="s">
        <v>177</v>
      </c>
      <c r="B19" s="9"/>
      <c r="C19" s="9"/>
    </row>
    <row r="20" spans="1:3" ht="12.75">
      <c r="A20" s="5" t="s">
        <v>178</v>
      </c>
      <c r="B20" s="9"/>
      <c r="C20" s="9">
        <v>0</v>
      </c>
    </row>
    <row r="21" spans="1:3" ht="12.75">
      <c r="A21" s="5" t="s">
        <v>156</v>
      </c>
      <c r="B21" s="9"/>
      <c r="C21" s="9">
        <v>0</v>
      </c>
    </row>
    <row r="22" spans="1:3" ht="12.75">
      <c r="A22" s="19" t="s">
        <v>157</v>
      </c>
      <c r="B22" s="22"/>
      <c r="C22" s="22">
        <f>C17+C18+C20+C21</f>
        <v>0</v>
      </c>
    </row>
    <row r="23" spans="1:3" ht="12.75">
      <c r="A23" s="5"/>
      <c r="B23" s="9"/>
      <c r="C23" s="9"/>
    </row>
    <row r="24" spans="1:3" ht="12.75">
      <c r="A24" s="5" t="s">
        <v>4</v>
      </c>
      <c r="B24" s="9"/>
      <c r="C24" s="9"/>
    </row>
    <row r="25" spans="1:3" ht="13.5">
      <c r="A25" s="23" t="s">
        <v>158</v>
      </c>
      <c r="B25" s="24"/>
      <c r="C25" s="24">
        <f>C14+C22</f>
        <v>0</v>
      </c>
    </row>
    <row r="26" spans="1:3" ht="12.75">
      <c r="A26" s="5" t="s">
        <v>4</v>
      </c>
      <c r="B26" s="9"/>
      <c r="C26" s="9"/>
    </row>
    <row r="27" spans="1:3" ht="12.75">
      <c r="A27" s="7"/>
      <c r="B27" s="25"/>
      <c r="C27" s="25"/>
    </row>
    <row r="28" ht="12.75">
      <c r="A28" s="25" t="s">
        <v>179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23.50390625" style="0" customWidth="1"/>
    <col min="4" max="4" width="17.875" style="0" customWidth="1"/>
  </cols>
  <sheetData>
    <row r="1" spans="1:6" ht="12.75">
      <c r="A1" s="50" t="s">
        <v>201</v>
      </c>
      <c r="B1" s="51"/>
      <c r="C1" s="51"/>
      <c r="D1" s="51"/>
      <c r="E1" s="52"/>
      <c r="F1" s="53"/>
    </row>
    <row r="2" spans="1:6" ht="12.75">
      <c r="A2" s="54"/>
      <c r="B2" s="51"/>
      <c r="C2" s="51"/>
      <c r="D2" s="51"/>
      <c r="E2" s="52"/>
      <c r="F2" s="53"/>
    </row>
    <row r="3" spans="1:6" ht="12.75">
      <c r="A3" s="55"/>
      <c r="B3" s="51"/>
      <c r="C3" s="51"/>
      <c r="D3" s="51"/>
      <c r="E3" s="52"/>
      <c r="F3" s="53"/>
    </row>
    <row r="4" spans="1:6" ht="12.75">
      <c r="A4" s="55"/>
      <c r="B4" s="51" t="s">
        <v>202</v>
      </c>
      <c r="C4" s="51" t="s">
        <v>223</v>
      </c>
      <c r="D4" s="51"/>
      <c r="E4" s="52"/>
      <c r="F4" s="53"/>
    </row>
    <row r="5" spans="1:6" ht="12.75">
      <c r="A5" s="55"/>
      <c r="B5" s="51" t="s">
        <v>203</v>
      </c>
      <c r="C5" s="51" t="s">
        <v>204</v>
      </c>
      <c r="D5" s="51"/>
      <c r="E5" s="52"/>
      <c r="F5" s="53"/>
    </row>
    <row r="6" spans="1:6" ht="12.75">
      <c r="A6" s="55"/>
      <c r="B6" s="51" t="s">
        <v>205</v>
      </c>
      <c r="C6" s="51" t="s">
        <v>161</v>
      </c>
      <c r="D6" s="51"/>
      <c r="E6" s="52"/>
      <c r="F6" s="53"/>
    </row>
    <row r="7" spans="1:6" ht="12.75">
      <c r="A7" s="55"/>
      <c r="B7" s="51" t="s">
        <v>206</v>
      </c>
      <c r="C7" s="51" t="s">
        <v>222</v>
      </c>
      <c r="D7" s="51"/>
      <c r="E7" s="52"/>
      <c r="F7" s="53"/>
    </row>
    <row r="8" spans="1:6" ht="12.75">
      <c r="A8" s="55"/>
      <c r="B8" s="51" t="s">
        <v>207</v>
      </c>
      <c r="C8" s="51" t="s">
        <v>164</v>
      </c>
      <c r="D8" s="51"/>
      <c r="E8" s="52"/>
      <c r="F8" s="53"/>
    </row>
    <row r="9" spans="1:6" ht="12.75">
      <c r="A9" s="55"/>
      <c r="B9" s="51" t="s">
        <v>208</v>
      </c>
      <c r="C9" s="51" t="s">
        <v>4</v>
      </c>
      <c r="D9" s="51"/>
      <c r="E9" s="52"/>
      <c r="F9" s="53"/>
    </row>
    <row r="10" spans="1:6" ht="12.75">
      <c r="A10" s="55"/>
      <c r="B10" s="51"/>
      <c r="C10" s="51"/>
      <c r="D10" s="51"/>
      <c r="E10" s="52"/>
      <c r="F10" s="53"/>
    </row>
    <row r="11" spans="1:6" ht="12.75">
      <c r="A11" s="55"/>
      <c r="B11" s="51"/>
      <c r="C11" s="51"/>
      <c r="D11" s="51"/>
      <c r="E11" s="52"/>
      <c r="F11" s="53"/>
    </row>
    <row r="12" spans="1:6" ht="12.75">
      <c r="A12" s="55"/>
      <c r="B12" s="51"/>
      <c r="C12" s="51"/>
      <c r="D12" s="51"/>
      <c r="E12" s="52"/>
      <c r="F12" s="53"/>
    </row>
    <row r="13" spans="1:6" ht="12.75">
      <c r="A13" s="50" t="s">
        <v>209</v>
      </c>
      <c r="B13" s="56" t="s">
        <v>210</v>
      </c>
      <c r="C13" s="56"/>
      <c r="D13" s="56" t="s">
        <v>211</v>
      </c>
      <c r="E13" s="57" t="s">
        <v>212</v>
      </c>
      <c r="F13" s="58" t="s">
        <v>213</v>
      </c>
    </row>
    <row r="14" spans="1:6" ht="12.75">
      <c r="A14" s="55">
        <v>1</v>
      </c>
      <c r="B14" s="51" t="s">
        <v>236</v>
      </c>
      <c r="C14" s="51"/>
      <c r="D14" s="51" t="s">
        <v>235</v>
      </c>
      <c r="E14" s="52" t="s">
        <v>214</v>
      </c>
      <c r="F14" s="53">
        <v>0</v>
      </c>
    </row>
    <row r="15" spans="1:6" ht="12.75">
      <c r="A15" s="55">
        <v>2</v>
      </c>
      <c r="B15" s="51" t="s">
        <v>215</v>
      </c>
      <c r="C15" s="51"/>
      <c r="D15" s="51"/>
      <c r="E15" s="52" t="s">
        <v>214</v>
      </c>
      <c r="F15" s="53">
        <v>0</v>
      </c>
    </row>
    <row r="16" spans="1:6" ht="12.75">
      <c r="A16" s="55">
        <v>3</v>
      </c>
      <c r="B16" s="51" t="s">
        <v>237</v>
      </c>
      <c r="C16" s="51"/>
      <c r="D16" s="51" t="s">
        <v>238</v>
      </c>
      <c r="E16" s="52" t="s">
        <v>216</v>
      </c>
      <c r="F16" s="53">
        <v>0</v>
      </c>
    </row>
    <row r="17" spans="1:6" ht="12.75">
      <c r="A17" s="55">
        <v>4</v>
      </c>
      <c r="B17" s="51" t="s">
        <v>217</v>
      </c>
      <c r="C17" s="51"/>
      <c r="D17" s="51"/>
      <c r="E17" s="52" t="s">
        <v>214</v>
      </c>
      <c r="F17" s="53">
        <v>0</v>
      </c>
    </row>
    <row r="18" spans="1:6" ht="12.75">
      <c r="A18" s="55">
        <v>5</v>
      </c>
      <c r="B18" s="51" t="s">
        <v>218</v>
      </c>
      <c r="C18" s="51"/>
      <c r="D18" s="51"/>
      <c r="E18" s="52" t="s">
        <v>214</v>
      </c>
      <c r="F18" s="53">
        <v>0</v>
      </c>
    </row>
    <row r="19" spans="1:6" ht="12.75">
      <c r="A19" s="55">
        <v>6</v>
      </c>
      <c r="B19" s="51" t="s">
        <v>219</v>
      </c>
      <c r="C19" s="51"/>
      <c r="D19" s="51"/>
      <c r="E19" s="52" t="s">
        <v>216</v>
      </c>
      <c r="F19" s="53">
        <v>0</v>
      </c>
    </row>
    <row r="20" spans="1:6" ht="12.75">
      <c r="A20" s="55">
        <v>7</v>
      </c>
      <c r="B20" s="51" t="s">
        <v>220</v>
      </c>
      <c r="C20" s="51"/>
      <c r="D20" s="51"/>
      <c r="E20" s="52" t="s">
        <v>214</v>
      </c>
      <c r="F20" s="53">
        <v>0</v>
      </c>
    </row>
    <row r="21" spans="1:6" ht="12.75">
      <c r="A21" s="55">
        <v>8</v>
      </c>
      <c r="B21" s="51" t="s">
        <v>239</v>
      </c>
      <c r="C21" s="51"/>
      <c r="D21" s="51"/>
      <c r="E21" s="52" t="s">
        <v>214</v>
      </c>
      <c r="F21" s="53">
        <v>0</v>
      </c>
    </row>
    <row r="22" spans="1:6" ht="12.75">
      <c r="A22" s="50"/>
      <c r="B22" s="56" t="s">
        <v>221</v>
      </c>
      <c r="C22" s="56"/>
      <c r="D22" s="56"/>
      <c r="E22" s="57"/>
      <c r="F22" s="59">
        <f>SUM(F14:F21)</f>
        <v>0</v>
      </c>
    </row>
    <row r="23" spans="1:6" ht="12.75">
      <c r="A23" s="55"/>
      <c r="B23" s="51"/>
      <c r="C23" s="51"/>
      <c r="D23" s="51"/>
      <c r="E23" s="52"/>
      <c r="F23" s="53"/>
    </row>
    <row r="24" spans="1:6" ht="12.75">
      <c r="A24" s="55"/>
      <c r="B24" s="51"/>
      <c r="C24" s="51"/>
      <c r="D24" s="51"/>
      <c r="E24" s="52"/>
      <c r="F24" s="53"/>
    </row>
    <row r="25" spans="1:6" ht="12.75">
      <c r="A25" s="55"/>
      <c r="B25" s="51"/>
      <c r="C25" s="51"/>
      <c r="D25" s="51"/>
      <c r="E25" s="52"/>
      <c r="F25" s="5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625" style="0" customWidth="1"/>
    <col min="2" max="2" width="38.375" style="0" customWidth="1"/>
    <col min="3" max="3" width="5.375" style="0" customWidth="1"/>
    <col min="4" max="4" width="8.625" style="0" customWidth="1"/>
    <col min="5" max="6" width="8.00390625" style="0" customWidth="1"/>
    <col min="7" max="7" width="13.625" style="0" customWidth="1"/>
  </cols>
  <sheetData>
    <row r="3" ht="17.25">
      <c r="A3" s="26" t="s">
        <v>180</v>
      </c>
    </row>
    <row r="4" ht="17.25">
      <c r="A4" s="26"/>
    </row>
    <row r="5" ht="17.25">
      <c r="A5" s="26"/>
    </row>
    <row r="6" ht="13.5" thickBot="1"/>
    <row r="7" spans="1:7" ht="15.75" thickBot="1">
      <c r="A7" s="27"/>
      <c r="B7" s="28" t="s">
        <v>181</v>
      </c>
      <c r="C7" s="29"/>
      <c r="D7" s="29"/>
      <c r="E7" s="29"/>
      <c r="F7" s="29"/>
      <c r="G7" s="30"/>
    </row>
    <row r="8" spans="1:7" ht="12.75">
      <c r="A8" s="31" t="s">
        <v>182</v>
      </c>
      <c r="B8" s="32" t="s">
        <v>183</v>
      </c>
      <c r="C8" s="32" t="s">
        <v>184</v>
      </c>
      <c r="D8" s="32" t="s">
        <v>185</v>
      </c>
      <c r="E8" s="32" t="s">
        <v>28</v>
      </c>
      <c r="F8" s="32" t="s">
        <v>26</v>
      </c>
      <c r="G8" s="33" t="s">
        <v>30</v>
      </c>
    </row>
    <row r="9" spans="1:7" ht="12.75">
      <c r="A9" s="34"/>
      <c r="B9" s="35" t="s">
        <v>224</v>
      </c>
      <c r="C9" s="36" t="s">
        <v>34</v>
      </c>
      <c r="D9" s="36">
        <v>4</v>
      </c>
      <c r="E9" s="36">
        <v>0</v>
      </c>
      <c r="F9" s="36">
        <v>0</v>
      </c>
      <c r="G9" s="37">
        <f aca="true" t="shared" si="0" ref="G9:G15">(E9*D9)+(F9*D9)</f>
        <v>0</v>
      </c>
    </row>
    <row r="10" spans="1:7" ht="12.75">
      <c r="A10" s="34"/>
      <c r="B10" s="35" t="s">
        <v>186</v>
      </c>
      <c r="C10" s="36" t="s">
        <v>34</v>
      </c>
      <c r="D10" s="36">
        <v>4</v>
      </c>
      <c r="E10" s="36">
        <v>0</v>
      </c>
      <c r="F10" s="36">
        <v>0</v>
      </c>
      <c r="G10" s="37">
        <f t="shared" si="0"/>
        <v>0</v>
      </c>
    </row>
    <row r="11" spans="1:7" ht="12.75">
      <c r="A11" s="34"/>
      <c r="B11" s="35" t="s">
        <v>225</v>
      </c>
      <c r="C11" s="36" t="s">
        <v>34</v>
      </c>
      <c r="D11" s="36">
        <v>4</v>
      </c>
      <c r="E11" s="36">
        <v>0</v>
      </c>
      <c r="F11" s="36">
        <v>0</v>
      </c>
      <c r="G11" s="37">
        <f t="shared" si="0"/>
        <v>0</v>
      </c>
    </row>
    <row r="12" spans="1:7" ht="12.75">
      <c r="A12" s="34"/>
      <c r="B12" s="35" t="s">
        <v>226</v>
      </c>
      <c r="C12" s="36" t="s">
        <v>34</v>
      </c>
      <c r="D12" s="36">
        <v>4</v>
      </c>
      <c r="E12" s="36">
        <v>0</v>
      </c>
      <c r="F12" s="36">
        <v>0</v>
      </c>
      <c r="G12" s="37">
        <f t="shared" si="0"/>
        <v>0</v>
      </c>
    </row>
    <row r="13" spans="1:7" ht="12.75">
      <c r="A13" s="34"/>
      <c r="B13" s="35" t="s">
        <v>227</v>
      </c>
      <c r="C13" s="36" t="s">
        <v>34</v>
      </c>
      <c r="D13" s="36">
        <v>4</v>
      </c>
      <c r="E13" s="36">
        <v>0</v>
      </c>
      <c r="F13" s="36">
        <v>0</v>
      </c>
      <c r="G13" s="37">
        <f t="shared" si="0"/>
        <v>0</v>
      </c>
    </row>
    <row r="14" spans="1:7" ht="12.75">
      <c r="A14" s="34"/>
      <c r="B14" s="35" t="s">
        <v>187</v>
      </c>
      <c r="C14" s="36" t="s">
        <v>67</v>
      </c>
      <c r="D14" s="36">
        <v>60</v>
      </c>
      <c r="E14" s="36">
        <v>0</v>
      </c>
      <c r="F14" s="36">
        <v>0</v>
      </c>
      <c r="G14" s="37">
        <f t="shared" si="0"/>
        <v>0</v>
      </c>
    </row>
    <row r="15" spans="1:7" ht="12.75">
      <c r="A15" s="34"/>
      <c r="B15" s="35" t="s">
        <v>188</v>
      </c>
      <c r="C15" s="36" t="s">
        <v>34</v>
      </c>
      <c r="D15" s="36">
        <v>4</v>
      </c>
      <c r="E15" s="36">
        <v>0</v>
      </c>
      <c r="F15" s="36">
        <v>0</v>
      </c>
      <c r="G15" s="37">
        <f t="shared" si="0"/>
        <v>0</v>
      </c>
    </row>
    <row r="16" spans="1:7" ht="13.5" thickBot="1">
      <c r="A16" s="38"/>
      <c r="B16" s="39" t="s">
        <v>189</v>
      </c>
      <c r="C16" s="39"/>
      <c r="D16" s="39"/>
      <c r="E16" s="39"/>
      <c r="F16" s="39"/>
      <c r="G16" s="40">
        <f>SUM(G9:G15)</f>
        <v>0</v>
      </c>
    </row>
    <row r="17" spans="1:7" ht="15.75" thickBot="1">
      <c r="A17" s="41"/>
      <c r="B17" s="42" t="s">
        <v>190</v>
      </c>
      <c r="C17" s="43"/>
      <c r="D17" s="43"/>
      <c r="E17" s="43"/>
      <c r="F17" s="43"/>
      <c r="G17" s="44"/>
    </row>
    <row r="18" spans="1:7" ht="12.75">
      <c r="A18" s="31" t="s">
        <v>182</v>
      </c>
      <c r="B18" s="32" t="s">
        <v>183</v>
      </c>
      <c r="C18" s="32" t="s">
        <v>184</v>
      </c>
      <c r="D18" s="32" t="s">
        <v>185</v>
      </c>
      <c r="E18" s="32" t="s">
        <v>28</v>
      </c>
      <c r="F18" s="32" t="s">
        <v>26</v>
      </c>
      <c r="G18" s="33" t="s">
        <v>30</v>
      </c>
    </row>
    <row r="19" spans="1:7" ht="12.75">
      <c r="A19" s="34"/>
      <c r="B19" s="36" t="s">
        <v>228</v>
      </c>
      <c r="C19" s="36" t="s">
        <v>58</v>
      </c>
      <c r="D19" s="36">
        <v>12</v>
      </c>
      <c r="E19" s="36">
        <v>0</v>
      </c>
      <c r="F19" s="36"/>
      <c r="G19" s="46">
        <f>(E19*D19)+(F19*D19)</f>
        <v>0</v>
      </c>
    </row>
    <row r="20" spans="1:7" ht="13.5" thickBot="1">
      <c r="A20" s="38"/>
      <c r="B20" s="39" t="s">
        <v>191</v>
      </c>
      <c r="C20" s="39"/>
      <c r="D20" s="39"/>
      <c r="E20" s="39"/>
      <c r="F20" s="39"/>
      <c r="G20" s="40">
        <f>SUM(G19:G19)</f>
        <v>0</v>
      </c>
    </row>
    <row r="21" spans="1:7" ht="15.75" thickBot="1">
      <c r="A21" s="41"/>
      <c r="B21" s="42" t="s">
        <v>192</v>
      </c>
      <c r="C21" s="43"/>
      <c r="D21" s="43"/>
      <c r="E21" s="43"/>
      <c r="F21" s="43"/>
      <c r="G21" s="44"/>
    </row>
    <row r="22" spans="1:7" ht="12.75">
      <c r="A22" s="31" t="s">
        <v>182</v>
      </c>
      <c r="B22" s="32" t="s">
        <v>183</v>
      </c>
      <c r="C22" s="32" t="s">
        <v>184</v>
      </c>
      <c r="D22" s="32" t="s">
        <v>185</v>
      </c>
      <c r="E22" s="32" t="s">
        <v>28</v>
      </c>
      <c r="F22" s="32" t="s">
        <v>26</v>
      </c>
      <c r="G22" s="33" t="s">
        <v>30</v>
      </c>
    </row>
    <row r="23" spans="1:7" ht="12.75">
      <c r="A23" s="34"/>
      <c r="B23" s="45" t="s">
        <v>193</v>
      </c>
      <c r="C23" s="36" t="s">
        <v>124</v>
      </c>
      <c r="D23" s="36">
        <v>6</v>
      </c>
      <c r="E23" s="36">
        <v>0</v>
      </c>
      <c r="F23" s="36"/>
      <c r="G23" s="46">
        <f>(E23*D23)+(F23*D23)</f>
        <v>0</v>
      </c>
    </row>
    <row r="24" spans="1:7" ht="12.75">
      <c r="A24" s="34"/>
      <c r="B24" s="45" t="s">
        <v>194</v>
      </c>
      <c r="C24" s="36" t="s">
        <v>34</v>
      </c>
      <c r="D24" s="36">
        <v>4</v>
      </c>
      <c r="E24" s="36">
        <v>0</v>
      </c>
      <c r="F24" s="36"/>
      <c r="G24" s="46">
        <f>(E24*D24)+(F24*D24)</f>
        <v>0</v>
      </c>
    </row>
    <row r="25" spans="1:7" ht="12.75">
      <c r="A25" s="34"/>
      <c r="B25" s="45" t="s">
        <v>195</v>
      </c>
      <c r="C25" s="36"/>
      <c r="D25" s="36"/>
      <c r="E25" s="36"/>
      <c r="F25" s="36"/>
      <c r="G25" s="46"/>
    </row>
    <row r="26" spans="1:7" ht="13.5" thickBot="1">
      <c r="A26" s="38"/>
      <c r="B26" s="39" t="s">
        <v>196</v>
      </c>
      <c r="C26" s="39"/>
      <c r="D26" s="39"/>
      <c r="E26" s="39"/>
      <c r="F26" s="39"/>
      <c r="G26" s="40">
        <f>SUM(G23:G25)</f>
        <v>0</v>
      </c>
    </row>
    <row r="27" ht="12.75">
      <c r="G27" s="7"/>
    </row>
    <row r="28" ht="12.75">
      <c r="G28" s="7"/>
    </row>
    <row r="29" ht="13.5" thickBot="1">
      <c r="G29" s="7"/>
    </row>
    <row r="30" spans="2:7" ht="13.5" thickBot="1">
      <c r="B30" s="47" t="s">
        <v>197</v>
      </c>
      <c r="C30" s="43"/>
      <c r="D30" s="43"/>
      <c r="E30" s="43"/>
      <c r="F30" s="43"/>
      <c r="G30" s="44"/>
    </row>
    <row r="31" spans="2:7" ht="13.5" thickBot="1">
      <c r="B31" s="41" t="s">
        <v>198</v>
      </c>
      <c r="C31" s="43"/>
      <c r="D31" s="43"/>
      <c r="E31" s="43"/>
      <c r="F31" s="43"/>
      <c r="G31" s="44">
        <f>G16</f>
        <v>0</v>
      </c>
    </row>
    <row r="32" spans="2:7" ht="13.5" thickBot="1">
      <c r="B32" s="41" t="s">
        <v>199</v>
      </c>
      <c r="C32" s="43"/>
      <c r="D32" s="43"/>
      <c r="E32" s="43"/>
      <c r="F32" s="43"/>
      <c r="G32" s="44">
        <f>G26</f>
        <v>0</v>
      </c>
    </row>
    <row r="33" spans="2:7" ht="13.5" thickBot="1">
      <c r="B33" s="41" t="s">
        <v>229</v>
      </c>
      <c r="C33" s="43"/>
      <c r="D33" s="43"/>
      <c r="E33" s="43"/>
      <c r="F33" s="43"/>
      <c r="G33" s="44">
        <f>G20</f>
        <v>0</v>
      </c>
    </row>
    <row r="34" spans="2:7" ht="13.5" thickBot="1">
      <c r="B34" s="48" t="s">
        <v>200</v>
      </c>
      <c r="C34" s="43"/>
      <c r="D34" s="43"/>
      <c r="E34" s="43"/>
      <c r="F34" s="43"/>
      <c r="G34" s="49">
        <f>SUM(G31:G33)</f>
        <v>0</v>
      </c>
    </row>
    <row r="35" ht="12.75">
      <c r="G35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33">
      <selection activeCell="E175" sqref="E175"/>
    </sheetView>
  </sheetViews>
  <sheetFormatPr defaultColWidth="9.00390625" defaultRowHeight="12.75"/>
  <cols>
    <col min="1" max="1" width="32.875" style="1" customWidth="1"/>
    <col min="2" max="2" width="3.50390625" style="1" bestFit="1" customWidth="1"/>
    <col min="3" max="3" width="6.375" style="7" bestFit="1" customWidth="1"/>
    <col min="4" max="4" width="8.875" style="7" bestFit="1" customWidth="1"/>
    <col min="5" max="5" width="13.625" style="7" customWidth="1"/>
    <col min="6" max="6" width="6.00390625" style="7" bestFit="1" customWidth="1"/>
    <col min="7" max="7" width="14.125" style="7" customWidth="1"/>
  </cols>
  <sheetData>
    <row r="1" spans="1:7" ht="12.75">
      <c r="A1" s="2" t="s">
        <v>0</v>
      </c>
      <c r="B1" s="2" t="s">
        <v>24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29</v>
      </c>
    </row>
    <row r="2" spans="1:7" ht="12.75">
      <c r="A2" s="5" t="s">
        <v>4</v>
      </c>
      <c r="B2" s="5" t="s">
        <v>4</v>
      </c>
      <c r="C2" s="9"/>
      <c r="D2" s="9"/>
      <c r="E2" s="10"/>
      <c r="F2" s="9"/>
      <c r="G2" s="10"/>
    </row>
    <row r="3" spans="1:7" ht="13.5">
      <c r="A3" s="64" t="s">
        <v>31</v>
      </c>
      <c r="B3" s="63"/>
      <c r="C3" s="11"/>
      <c r="D3" s="11"/>
      <c r="E3" s="12"/>
      <c r="F3" s="11"/>
      <c r="G3" s="12"/>
    </row>
    <row r="4" spans="1:7" ht="12.75">
      <c r="A4" s="5" t="s">
        <v>4</v>
      </c>
      <c r="B4" s="5" t="s">
        <v>4</v>
      </c>
      <c r="C4" s="9"/>
      <c r="D4" s="9"/>
      <c r="E4" s="10"/>
      <c r="F4" s="9"/>
      <c r="G4" s="10"/>
    </row>
    <row r="5" spans="1:7" ht="12.75">
      <c r="A5" s="13" t="s">
        <v>32</v>
      </c>
      <c r="B5" s="13" t="s">
        <v>4</v>
      </c>
      <c r="C5" s="14"/>
      <c r="D5" s="14"/>
      <c r="E5" s="15"/>
      <c r="F5" s="14"/>
      <c r="G5" s="15"/>
    </row>
    <row r="6" spans="1:7" ht="12.75">
      <c r="A6" s="5" t="s">
        <v>33</v>
      </c>
      <c r="B6" s="5" t="s">
        <v>34</v>
      </c>
      <c r="C6" s="9">
        <v>1</v>
      </c>
      <c r="D6" s="9">
        <v>0</v>
      </c>
      <c r="E6" s="9">
        <f>C6*D6</f>
        <v>0</v>
      </c>
      <c r="F6" s="9"/>
      <c r="G6" s="9"/>
    </row>
    <row r="7" spans="1:7" ht="12.75">
      <c r="A7" s="5" t="s">
        <v>4</v>
      </c>
      <c r="B7" s="5" t="s">
        <v>4</v>
      </c>
      <c r="C7" s="9"/>
      <c r="D7" s="9"/>
      <c r="E7" s="10"/>
      <c r="F7" s="9"/>
      <c r="G7" s="10"/>
    </row>
    <row r="8" spans="1:7" ht="12.75">
      <c r="A8" s="13" t="s">
        <v>35</v>
      </c>
      <c r="B8" s="13" t="s">
        <v>4</v>
      </c>
      <c r="C8" s="14"/>
      <c r="D8" s="14"/>
      <c r="E8" s="15"/>
      <c r="F8" s="14"/>
      <c r="G8" s="15"/>
    </row>
    <row r="9" spans="1:7" ht="12.75">
      <c r="A9" s="5" t="s">
        <v>36</v>
      </c>
      <c r="B9" s="5" t="s">
        <v>34</v>
      </c>
      <c r="C9" s="9">
        <v>1</v>
      </c>
      <c r="D9" s="9">
        <v>0</v>
      </c>
      <c r="E9" s="9">
        <f>C9*D9</f>
        <v>0</v>
      </c>
      <c r="F9" s="9"/>
      <c r="G9" s="9"/>
    </row>
    <row r="10" spans="1:7" ht="12.75">
      <c r="A10" s="5" t="s">
        <v>4</v>
      </c>
      <c r="B10" s="5" t="s">
        <v>4</v>
      </c>
      <c r="C10" s="9"/>
      <c r="D10" s="9"/>
      <c r="E10" s="10"/>
      <c r="F10" s="9"/>
      <c r="G10" s="10"/>
    </row>
    <row r="11" spans="1:7" ht="12.75">
      <c r="A11" s="13" t="s">
        <v>37</v>
      </c>
      <c r="B11" s="13" t="s">
        <v>4</v>
      </c>
      <c r="C11" s="14"/>
      <c r="D11" s="14"/>
      <c r="E11" s="15"/>
      <c r="F11" s="14"/>
      <c r="G11" s="15"/>
    </row>
    <row r="12" spans="1:7" ht="12.75">
      <c r="A12" s="5" t="s">
        <v>38</v>
      </c>
      <c r="B12" s="5" t="s">
        <v>34</v>
      </c>
      <c r="C12" s="9">
        <v>1</v>
      </c>
      <c r="D12" s="9">
        <v>0</v>
      </c>
      <c r="E12" s="9">
        <f>C12*D12</f>
        <v>0</v>
      </c>
      <c r="F12" s="9"/>
      <c r="G12" s="9"/>
    </row>
    <row r="13" spans="1:7" ht="12.75">
      <c r="A13" s="5" t="s">
        <v>4</v>
      </c>
      <c r="B13" s="5" t="s">
        <v>4</v>
      </c>
      <c r="C13" s="9"/>
      <c r="D13" s="9"/>
      <c r="E13" s="10"/>
      <c r="F13" s="9"/>
      <c r="G13" s="10"/>
    </row>
    <row r="14" spans="1:7" ht="12.75">
      <c r="A14" s="13" t="s">
        <v>39</v>
      </c>
      <c r="B14" s="13" t="s">
        <v>4</v>
      </c>
      <c r="C14" s="14"/>
      <c r="D14" s="14"/>
      <c r="E14" s="15"/>
      <c r="F14" s="14"/>
      <c r="G14" s="15"/>
    </row>
    <row r="15" spans="1:7" ht="12.75">
      <c r="A15" s="5" t="s">
        <v>40</v>
      </c>
      <c r="B15" s="5" t="s">
        <v>34</v>
      </c>
      <c r="C15" s="9">
        <v>2</v>
      </c>
      <c r="D15" s="9">
        <v>0</v>
      </c>
      <c r="E15" s="9">
        <f>C15*D15</f>
        <v>0</v>
      </c>
      <c r="F15" s="9"/>
      <c r="G15" s="9"/>
    </row>
    <row r="16" spans="1:7" ht="12.75">
      <c r="A16" s="5" t="s">
        <v>4</v>
      </c>
      <c r="B16" s="5" t="s">
        <v>4</v>
      </c>
      <c r="C16" s="9"/>
      <c r="D16" s="9"/>
      <c r="E16" s="10"/>
      <c r="F16" s="9"/>
      <c r="G16" s="10"/>
    </row>
    <row r="17" spans="1:7" ht="12.75">
      <c r="A17" s="13" t="s">
        <v>41</v>
      </c>
      <c r="B17" s="13" t="s">
        <v>4</v>
      </c>
      <c r="C17" s="14"/>
      <c r="D17" s="14"/>
      <c r="E17" s="15"/>
      <c r="F17" s="14"/>
      <c r="G17" s="15"/>
    </row>
    <row r="18" spans="1:7" ht="12.75">
      <c r="A18" s="5" t="s">
        <v>42</v>
      </c>
      <c r="B18" s="5" t="s">
        <v>34</v>
      </c>
      <c r="C18" s="9">
        <v>1</v>
      </c>
      <c r="D18" s="9">
        <v>0</v>
      </c>
      <c r="E18" s="9">
        <f>C18*D18</f>
        <v>0</v>
      </c>
      <c r="F18" s="9"/>
      <c r="G18" s="9"/>
    </row>
    <row r="19" spans="1:7" ht="12.75">
      <c r="A19" s="5" t="s">
        <v>4</v>
      </c>
      <c r="B19" s="5" t="s">
        <v>4</v>
      </c>
      <c r="C19" s="9"/>
      <c r="D19" s="9"/>
      <c r="E19" s="10"/>
      <c r="F19" s="9"/>
      <c r="G19" s="10"/>
    </row>
    <row r="20" spans="1:7" ht="12.75">
      <c r="A20" s="13" t="s">
        <v>43</v>
      </c>
      <c r="B20" s="13" t="s">
        <v>4</v>
      </c>
      <c r="C20" s="14"/>
      <c r="D20" s="14"/>
      <c r="E20" s="15"/>
      <c r="F20" s="14"/>
      <c r="G20" s="15"/>
    </row>
    <row r="21" spans="1:7" ht="12.75">
      <c r="A21" s="5" t="s">
        <v>44</v>
      </c>
      <c r="B21" s="5" t="s">
        <v>34</v>
      </c>
      <c r="C21" s="9">
        <v>2</v>
      </c>
      <c r="D21" s="9">
        <v>0</v>
      </c>
      <c r="E21" s="9">
        <f>C21*D21</f>
        <v>0</v>
      </c>
      <c r="F21" s="9"/>
      <c r="G21" s="9"/>
    </row>
    <row r="22" spans="1:7" ht="12.75">
      <c r="A22" s="5" t="s">
        <v>4</v>
      </c>
      <c r="B22" s="5" t="s">
        <v>4</v>
      </c>
      <c r="C22" s="9"/>
      <c r="D22" s="9"/>
      <c r="E22" s="10"/>
      <c r="F22" s="9"/>
      <c r="G22" s="10"/>
    </row>
    <row r="23" spans="1:7" ht="12.75">
      <c r="A23" s="13" t="s">
        <v>45</v>
      </c>
      <c r="B23" s="13" t="s">
        <v>4</v>
      </c>
      <c r="C23" s="14"/>
      <c r="D23" s="14"/>
      <c r="E23" s="15"/>
      <c r="F23" s="14"/>
      <c r="G23" s="15"/>
    </row>
    <row r="24" spans="1:7" ht="12.75">
      <c r="A24" s="5" t="s">
        <v>46</v>
      </c>
      <c r="B24" s="5" t="s">
        <v>34</v>
      </c>
      <c r="C24" s="9">
        <v>1</v>
      </c>
      <c r="D24" s="9">
        <v>0</v>
      </c>
      <c r="E24" s="9">
        <f>C24*D24</f>
        <v>0</v>
      </c>
      <c r="F24" s="9"/>
      <c r="G24" s="9"/>
    </row>
    <row r="25" spans="1:7" ht="12.75">
      <c r="A25" s="5" t="s">
        <v>4</v>
      </c>
      <c r="B25" s="5" t="s">
        <v>4</v>
      </c>
      <c r="C25" s="9"/>
      <c r="D25" s="9"/>
      <c r="E25" s="10"/>
      <c r="F25" s="9"/>
      <c r="G25" s="10"/>
    </row>
    <row r="26" spans="1:7" ht="12.75">
      <c r="A26" s="13" t="s">
        <v>47</v>
      </c>
      <c r="B26" s="13" t="s">
        <v>4</v>
      </c>
      <c r="C26" s="14"/>
      <c r="D26" s="14"/>
      <c r="E26" s="15"/>
      <c r="F26" s="14"/>
      <c r="G26" s="15"/>
    </row>
    <row r="27" spans="1:7" ht="12.75">
      <c r="A27" s="13" t="s">
        <v>48</v>
      </c>
      <c r="B27" s="13" t="s">
        <v>4</v>
      </c>
      <c r="C27" s="14"/>
      <c r="D27" s="14"/>
      <c r="E27" s="15"/>
      <c r="F27" s="14"/>
      <c r="G27" s="15"/>
    </row>
    <row r="28" spans="1:7" ht="12.75">
      <c r="A28" s="5" t="s">
        <v>49</v>
      </c>
      <c r="B28" s="5" t="s">
        <v>34</v>
      </c>
      <c r="C28" s="9">
        <v>1</v>
      </c>
      <c r="D28" s="9">
        <v>0</v>
      </c>
      <c r="E28" s="9">
        <f>C28*D28</f>
        <v>0</v>
      </c>
      <c r="F28" s="9"/>
      <c r="G28" s="9"/>
    </row>
    <row r="29" spans="1:7" ht="12.75">
      <c r="A29" s="5" t="s">
        <v>4</v>
      </c>
      <c r="B29" s="5" t="s">
        <v>4</v>
      </c>
      <c r="C29" s="9"/>
      <c r="D29" s="9"/>
      <c r="E29" s="10"/>
      <c r="F29" s="9"/>
      <c r="G29" s="10"/>
    </row>
    <row r="30" spans="1:7" ht="12.75">
      <c r="A30" s="13" t="s">
        <v>50</v>
      </c>
      <c r="B30" s="13" t="s">
        <v>4</v>
      </c>
      <c r="C30" s="14"/>
      <c r="D30" s="14"/>
      <c r="E30" s="15"/>
      <c r="F30" s="14"/>
      <c r="G30" s="15"/>
    </row>
    <row r="31" spans="1:7" ht="12.75">
      <c r="A31" s="5" t="s">
        <v>51</v>
      </c>
      <c r="B31" s="5" t="s">
        <v>34</v>
      </c>
      <c r="C31" s="9">
        <v>10</v>
      </c>
      <c r="D31" s="9">
        <v>0</v>
      </c>
      <c r="E31" s="9">
        <f>C31*D31</f>
        <v>0</v>
      </c>
      <c r="F31" s="9"/>
      <c r="G31" s="9"/>
    </row>
    <row r="32" spans="1:7" ht="12.75">
      <c r="A32" s="5" t="s">
        <v>4</v>
      </c>
      <c r="B32" s="5" t="s">
        <v>4</v>
      </c>
      <c r="C32" s="9"/>
      <c r="D32" s="9"/>
      <c r="E32" s="10"/>
      <c r="F32" s="9"/>
      <c r="G32" s="10"/>
    </row>
    <row r="33" spans="1:7" ht="12.75">
      <c r="A33" s="13" t="s">
        <v>52</v>
      </c>
      <c r="B33" s="13" t="s">
        <v>4</v>
      </c>
      <c r="C33" s="14"/>
      <c r="D33" s="14"/>
      <c r="E33" s="15"/>
      <c r="F33" s="14"/>
      <c r="G33" s="15"/>
    </row>
    <row r="34" spans="1:7" ht="12.75">
      <c r="A34" s="5" t="s">
        <v>51</v>
      </c>
      <c r="B34" s="5" t="s">
        <v>34</v>
      </c>
      <c r="C34" s="9">
        <v>1</v>
      </c>
      <c r="D34" s="9">
        <v>0</v>
      </c>
      <c r="E34" s="9">
        <f>C34*D34</f>
        <v>0</v>
      </c>
      <c r="F34" s="9"/>
      <c r="G34" s="9"/>
    </row>
    <row r="35" spans="1:7" ht="12.75">
      <c r="A35" s="5" t="s">
        <v>4</v>
      </c>
      <c r="B35" s="5" t="s">
        <v>4</v>
      </c>
      <c r="C35" s="9"/>
      <c r="D35" s="9"/>
      <c r="E35" s="10"/>
      <c r="F35" s="9"/>
      <c r="G35" s="10"/>
    </row>
    <row r="36" spans="1:7" ht="12.75">
      <c r="A36" s="13" t="s">
        <v>53</v>
      </c>
      <c r="B36" s="13" t="s">
        <v>4</v>
      </c>
      <c r="C36" s="14"/>
      <c r="D36" s="14"/>
      <c r="E36" s="15"/>
      <c r="F36" s="14"/>
      <c r="G36" s="15"/>
    </row>
    <row r="37" spans="1:7" ht="12.75">
      <c r="A37" s="5" t="s">
        <v>54</v>
      </c>
      <c r="B37" s="5" t="s">
        <v>34</v>
      </c>
      <c r="C37" s="9">
        <v>3</v>
      </c>
      <c r="D37" s="9">
        <v>0</v>
      </c>
      <c r="E37" s="9">
        <f>C37*D37</f>
        <v>0</v>
      </c>
      <c r="F37" s="9"/>
      <c r="G37" s="9"/>
    </row>
    <row r="38" spans="1:7" ht="12.75">
      <c r="A38" s="5" t="s">
        <v>55</v>
      </c>
      <c r="B38" s="5" t="s">
        <v>34</v>
      </c>
      <c r="C38" s="9">
        <v>13</v>
      </c>
      <c r="D38" s="9">
        <v>0</v>
      </c>
      <c r="E38" s="9">
        <f>C38*D38</f>
        <v>0</v>
      </c>
      <c r="F38" s="9"/>
      <c r="G38" s="9"/>
    </row>
    <row r="39" spans="1:7" ht="12.75">
      <c r="A39" s="5" t="s">
        <v>4</v>
      </c>
      <c r="B39" s="5" t="s">
        <v>4</v>
      </c>
      <c r="C39" s="9"/>
      <c r="D39" s="9"/>
      <c r="E39" s="10"/>
      <c r="F39" s="9"/>
      <c r="G39" s="10"/>
    </row>
    <row r="40" spans="1:7" ht="12.75">
      <c r="A40" s="13" t="s">
        <v>56</v>
      </c>
      <c r="B40" s="13" t="s">
        <v>4</v>
      </c>
      <c r="C40" s="14"/>
      <c r="D40" s="14"/>
      <c r="E40" s="15"/>
      <c r="F40" s="14"/>
      <c r="G40" s="15"/>
    </row>
    <row r="41" spans="1:7" ht="12.75">
      <c r="A41" s="5" t="s">
        <v>57</v>
      </c>
      <c r="B41" s="5" t="s">
        <v>58</v>
      </c>
      <c r="C41" s="9">
        <v>6</v>
      </c>
      <c r="D41" s="9">
        <v>0</v>
      </c>
      <c r="E41" s="9">
        <f>C41*D41</f>
        <v>0</v>
      </c>
      <c r="F41" s="9"/>
      <c r="G41" s="9"/>
    </row>
    <row r="42" spans="1:7" ht="12.75">
      <c r="A42" s="5" t="s">
        <v>4</v>
      </c>
      <c r="B42" s="5" t="s">
        <v>4</v>
      </c>
      <c r="C42" s="9"/>
      <c r="D42" s="9"/>
      <c r="E42" s="10"/>
      <c r="F42" s="9"/>
      <c r="G42" s="10"/>
    </row>
    <row r="43" spans="1:7" ht="13.5">
      <c r="A43" s="61" t="s">
        <v>233</v>
      </c>
      <c r="B43" s="62"/>
      <c r="C43" s="24">
        <v>1</v>
      </c>
      <c r="D43" s="24"/>
      <c r="E43" s="24">
        <f>E6+E9+E12+E15+E18+E21+E24+E28+E31+E34+E37+E38+E41</f>
        <v>0</v>
      </c>
      <c r="F43" s="11"/>
      <c r="G43" s="11"/>
    </row>
    <row r="44" spans="1:7" ht="13.5">
      <c r="A44" s="3"/>
      <c r="B44" s="3"/>
      <c r="C44" s="11"/>
      <c r="D44" s="11"/>
      <c r="E44" s="11"/>
      <c r="F44" s="11"/>
      <c r="G44" s="11"/>
    </row>
    <row r="45" spans="1:7" ht="13.5">
      <c r="A45" s="3" t="s">
        <v>59</v>
      </c>
      <c r="B45" s="3" t="s">
        <v>4</v>
      </c>
      <c r="C45" s="11"/>
      <c r="D45" s="11"/>
      <c r="E45" s="12"/>
      <c r="F45" s="11"/>
      <c r="G45" s="12"/>
    </row>
    <row r="46" spans="1:7" ht="12.75">
      <c r="A46" s="5" t="s">
        <v>60</v>
      </c>
      <c r="B46" s="5" t="s">
        <v>34</v>
      </c>
      <c r="C46" s="9">
        <v>1</v>
      </c>
      <c r="D46" s="9">
        <f>OS!F22</f>
        <v>0</v>
      </c>
      <c r="E46" s="9">
        <f>C46*D46</f>
        <v>0</v>
      </c>
      <c r="F46" s="9"/>
      <c r="G46" s="9"/>
    </row>
    <row r="47" spans="1:7" ht="13.5">
      <c r="A47" s="61" t="s">
        <v>232</v>
      </c>
      <c r="B47" s="63"/>
      <c r="C47" s="24">
        <v>1</v>
      </c>
      <c r="D47" s="24"/>
      <c r="E47" s="24">
        <f>E46</f>
        <v>0</v>
      </c>
      <c r="F47" s="11"/>
      <c r="G47" s="11"/>
    </row>
    <row r="48" spans="1:7" ht="13.5">
      <c r="A48" s="3"/>
      <c r="B48" s="3"/>
      <c r="C48" s="11"/>
      <c r="D48" s="11"/>
      <c r="E48" s="11"/>
      <c r="F48" s="11"/>
      <c r="G48" s="11"/>
    </row>
    <row r="49" spans="1:7" ht="13.5">
      <c r="A49" s="3" t="s">
        <v>61</v>
      </c>
      <c r="B49" s="3" t="s">
        <v>4</v>
      </c>
      <c r="C49" s="11"/>
      <c r="D49" s="11"/>
      <c r="E49" s="12"/>
      <c r="F49" s="11"/>
      <c r="G49" s="12"/>
    </row>
    <row r="50" spans="1:7" ht="12.75">
      <c r="A50" s="13" t="s">
        <v>230</v>
      </c>
      <c r="B50" s="13" t="s">
        <v>4</v>
      </c>
      <c r="C50" s="14"/>
      <c r="D50" s="14"/>
      <c r="E50" s="15"/>
      <c r="F50" s="14"/>
      <c r="G50" s="15"/>
    </row>
    <row r="51" spans="1:7" ht="12.75">
      <c r="A51" s="5" t="s">
        <v>62</v>
      </c>
      <c r="B51" s="5" t="s">
        <v>34</v>
      </c>
      <c r="C51" s="9">
        <v>1</v>
      </c>
      <c r="D51" s="9">
        <f>Stožáry!G34</f>
        <v>0</v>
      </c>
      <c r="E51" s="9">
        <f>C51*D51</f>
        <v>0</v>
      </c>
      <c r="F51" s="9"/>
      <c r="G51" s="9"/>
    </row>
    <row r="52" spans="1:7" ht="13.5">
      <c r="A52" s="23" t="s">
        <v>231</v>
      </c>
      <c r="B52" s="23" t="s">
        <v>4</v>
      </c>
      <c r="C52" s="24"/>
      <c r="D52" s="24"/>
      <c r="E52" s="24">
        <f>E51</f>
        <v>0</v>
      </c>
      <c r="F52" s="11"/>
      <c r="G52" s="11"/>
    </row>
    <row r="53" spans="1:7" ht="12.75">
      <c r="A53" s="5"/>
      <c r="B53" s="5"/>
      <c r="C53" s="9"/>
      <c r="D53" s="9"/>
      <c r="E53" s="10"/>
      <c r="F53" s="9"/>
      <c r="G53" s="10"/>
    </row>
    <row r="54" spans="1:7" ht="13.5">
      <c r="A54" s="23" t="s">
        <v>63</v>
      </c>
      <c r="B54" s="23" t="s">
        <v>4</v>
      </c>
      <c r="C54" s="24"/>
      <c r="D54" s="24"/>
      <c r="E54" s="24">
        <f>E43+E47+E52</f>
        <v>0</v>
      </c>
      <c r="F54" s="24"/>
      <c r="G54" s="24"/>
    </row>
    <row r="55" spans="1:7" ht="12.75">
      <c r="A55" s="5"/>
      <c r="B55" s="5"/>
      <c r="C55" s="9"/>
      <c r="D55" s="9"/>
      <c r="E55" s="10"/>
      <c r="F55" s="9"/>
      <c r="G55" s="10"/>
    </row>
    <row r="56" spans="1:7" ht="12.75">
      <c r="A56" s="5"/>
      <c r="B56" s="5"/>
      <c r="C56" s="9"/>
      <c r="D56" s="9"/>
      <c r="E56" s="10"/>
      <c r="F56" s="9"/>
      <c r="G56" s="10"/>
    </row>
    <row r="57" spans="1:7" ht="13.5">
      <c r="A57" s="3" t="s">
        <v>64</v>
      </c>
      <c r="B57" s="3" t="s">
        <v>4</v>
      </c>
      <c r="C57" s="11"/>
      <c r="D57" s="11"/>
      <c r="E57" s="12"/>
      <c r="F57" s="11"/>
      <c r="G57" s="12"/>
    </row>
    <row r="58" spans="1:7" ht="12.75">
      <c r="A58" s="5" t="s">
        <v>4</v>
      </c>
      <c r="B58" s="5" t="s">
        <v>4</v>
      </c>
      <c r="C58" s="9"/>
      <c r="D58" s="9"/>
      <c r="E58" s="10"/>
      <c r="F58" s="9"/>
      <c r="G58" s="10"/>
    </row>
    <row r="59" spans="1:7" ht="12.75">
      <c r="A59" s="13" t="s">
        <v>65</v>
      </c>
      <c r="B59" s="13" t="s">
        <v>4</v>
      </c>
      <c r="C59" s="14"/>
      <c r="D59" s="14"/>
      <c r="E59" s="15"/>
      <c r="F59" s="14"/>
      <c r="G59" s="15"/>
    </row>
    <row r="60" spans="1:7" ht="12.75">
      <c r="A60" s="5" t="s">
        <v>66</v>
      </c>
      <c r="B60" s="5" t="s">
        <v>67</v>
      </c>
      <c r="C60" s="9">
        <v>125</v>
      </c>
      <c r="D60" s="9">
        <v>0</v>
      </c>
      <c r="E60" s="9">
        <f>C60*D60</f>
        <v>0</v>
      </c>
      <c r="F60" s="9">
        <v>0</v>
      </c>
      <c r="G60" s="9">
        <f>C60*F60</f>
        <v>0</v>
      </c>
    </row>
    <row r="61" spans="1:7" ht="12.75">
      <c r="A61" s="5" t="s">
        <v>68</v>
      </c>
      <c r="B61" s="5" t="s">
        <v>67</v>
      </c>
      <c r="C61" s="9">
        <v>5</v>
      </c>
      <c r="D61" s="9">
        <v>0</v>
      </c>
      <c r="E61" s="9">
        <f>C61*D61</f>
        <v>0</v>
      </c>
      <c r="F61" s="9">
        <v>0</v>
      </c>
      <c r="G61" s="9">
        <f>C61*F61</f>
        <v>0</v>
      </c>
    </row>
    <row r="62" spans="1:7" ht="12.75">
      <c r="A62" s="5" t="s">
        <v>69</v>
      </c>
      <c r="B62" s="5" t="s">
        <v>67</v>
      </c>
      <c r="C62" s="9">
        <v>240</v>
      </c>
      <c r="D62" s="9">
        <v>0</v>
      </c>
      <c r="E62" s="9">
        <f>C62*D62</f>
        <v>0</v>
      </c>
      <c r="F62" s="9">
        <v>0</v>
      </c>
      <c r="G62" s="9">
        <f>C62*F62</f>
        <v>0</v>
      </c>
    </row>
    <row r="63" spans="1:7" ht="12.75">
      <c r="A63" s="5" t="s">
        <v>4</v>
      </c>
      <c r="B63" s="5" t="s">
        <v>4</v>
      </c>
      <c r="C63" s="9"/>
      <c r="D63" s="9"/>
      <c r="E63" s="10"/>
      <c r="F63" s="9"/>
      <c r="G63" s="10"/>
    </row>
    <row r="64" spans="1:7" ht="12.75">
      <c r="A64" s="13" t="s">
        <v>70</v>
      </c>
      <c r="B64" s="13" t="s">
        <v>4</v>
      </c>
      <c r="C64" s="14"/>
      <c r="D64" s="14"/>
      <c r="E64" s="15"/>
      <c r="F64" s="14"/>
      <c r="G64" s="15"/>
    </row>
    <row r="65" spans="1:7" ht="12.75">
      <c r="A65" s="13" t="s">
        <v>71</v>
      </c>
      <c r="B65" s="13" t="s">
        <v>4</v>
      </c>
      <c r="C65" s="14"/>
      <c r="D65" s="14"/>
      <c r="E65" s="15"/>
      <c r="F65" s="14"/>
      <c r="G65" s="15"/>
    </row>
    <row r="66" spans="1:7" ht="12.75">
      <c r="A66" s="5" t="s">
        <v>72</v>
      </c>
      <c r="B66" s="5" t="s">
        <v>34</v>
      </c>
      <c r="C66" s="9">
        <v>8</v>
      </c>
      <c r="D66" s="9">
        <v>0</v>
      </c>
      <c r="E66" s="9">
        <f>C66*D66</f>
        <v>0</v>
      </c>
      <c r="F66" s="9">
        <v>0</v>
      </c>
      <c r="G66" s="9">
        <f>C66*F66</f>
        <v>0</v>
      </c>
    </row>
    <row r="67" spans="1:7" ht="12.75">
      <c r="A67" s="5" t="s">
        <v>4</v>
      </c>
      <c r="B67" s="5" t="s">
        <v>4</v>
      </c>
      <c r="C67" s="9"/>
      <c r="D67" s="9"/>
      <c r="E67" s="10"/>
      <c r="F67" s="9"/>
      <c r="G67" s="10"/>
    </row>
    <row r="68" spans="1:7" ht="12.75">
      <c r="A68" s="13" t="s">
        <v>73</v>
      </c>
      <c r="B68" s="13" t="s">
        <v>4</v>
      </c>
      <c r="C68" s="14"/>
      <c r="D68" s="14"/>
      <c r="E68" s="15"/>
      <c r="F68" s="14"/>
      <c r="G68" s="15"/>
    </row>
    <row r="69" spans="1:7" ht="12.75">
      <c r="A69" s="5" t="s">
        <v>74</v>
      </c>
      <c r="B69" s="5" t="s">
        <v>34</v>
      </c>
      <c r="C69" s="9">
        <v>40</v>
      </c>
      <c r="D69" s="9">
        <v>0</v>
      </c>
      <c r="E69" s="9">
        <f>C69*D69</f>
        <v>0</v>
      </c>
      <c r="F69" s="9">
        <v>0</v>
      </c>
      <c r="G69" s="9">
        <f>C69*F69</f>
        <v>0</v>
      </c>
    </row>
    <row r="70" spans="1:7" ht="12.75">
      <c r="A70" s="5" t="s">
        <v>4</v>
      </c>
      <c r="B70" s="5" t="s">
        <v>4</v>
      </c>
      <c r="C70" s="9"/>
      <c r="D70" s="9"/>
      <c r="E70" s="10"/>
      <c r="F70" s="9"/>
      <c r="G70" s="10"/>
    </row>
    <row r="71" spans="1:7" ht="12.75">
      <c r="A71" s="13" t="s">
        <v>75</v>
      </c>
      <c r="B71" s="13" t="s">
        <v>4</v>
      </c>
      <c r="C71" s="14"/>
      <c r="D71" s="14"/>
      <c r="E71" s="15"/>
      <c r="F71" s="14"/>
      <c r="G71" s="15"/>
    </row>
    <row r="72" spans="1:7" ht="12.75">
      <c r="A72" s="5" t="s">
        <v>76</v>
      </c>
      <c r="B72" s="5" t="s">
        <v>34</v>
      </c>
      <c r="C72" s="9">
        <v>10</v>
      </c>
      <c r="D72" s="9">
        <v>0</v>
      </c>
      <c r="E72" s="9">
        <f>C72*D72</f>
        <v>0</v>
      </c>
      <c r="F72" s="9">
        <v>0</v>
      </c>
      <c r="G72" s="9">
        <f>C72*F72</f>
        <v>0</v>
      </c>
    </row>
    <row r="73" spans="1:7" ht="12.75">
      <c r="A73" s="5" t="s">
        <v>77</v>
      </c>
      <c r="B73" s="5" t="s">
        <v>34</v>
      </c>
      <c r="C73" s="9">
        <v>13</v>
      </c>
      <c r="D73" s="9">
        <v>0</v>
      </c>
      <c r="E73" s="9">
        <f>C73*D73</f>
        <v>0</v>
      </c>
      <c r="F73" s="9">
        <v>0</v>
      </c>
      <c r="G73" s="9">
        <f>C73*F73</f>
        <v>0</v>
      </c>
    </row>
    <row r="74" spans="1:7" ht="12.75">
      <c r="A74" s="5" t="s">
        <v>4</v>
      </c>
      <c r="B74" s="5" t="s">
        <v>4</v>
      </c>
      <c r="C74" s="9"/>
      <c r="D74" s="9"/>
      <c r="E74" s="10"/>
      <c r="F74" s="9"/>
      <c r="G74" s="10"/>
    </row>
    <row r="75" spans="1:7" ht="12.75">
      <c r="A75" s="13" t="s">
        <v>78</v>
      </c>
      <c r="B75" s="13" t="s">
        <v>4</v>
      </c>
      <c r="C75" s="14"/>
      <c r="D75" s="14"/>
      <c r="E75" s="15"/>
      <c r="F75" s="14"/>
      <c r="G75" s="15"/>
    </row>
    <row r="76" spans="1:7" ht="12.75">
      <c r="A76" s="5" t="s">
        <v>79</v>
      </c>
      <c r="B76" s="5" t="s">
        <v>67</v>
      </c>
      <c r="C76" s="9">
        <v>30</v>
      </c>
      <c r="D76" s="9">
        <v>0</v>
      </c>
      <c r="E76" s="9">
        <f>C76*D76</f>
        <v>0</v>
      </c>
      <c r="F76" s="9">
        <v>0</v>
      </c>
      <c r="G76" s="9">
        <f>C76*F76</f>
        <v>0</v>
      </c>
    </row>
    <row r="77" spans="1:7" ht="12.75">
      <c r="A77" s="5" t="s">
        <v>80</v>
      </c>
      <c r="B77" s="5" t="s">
        <v>67</v>
      </c>
      <c r="C77" s="9">
        <v>30</v>
      </c>
      <c r="D77" s="9">
        <v>0</v>
      </c>
      <c r="E77" s="9">
        <f>C77*D77</f>
        <v>0</v>
      </c>
      <c r="F77" s="9">
        <v>0</v>
      </c>
      <c r="G77" s="9">
        <f>C77*F77</f>
        <v>0</v>
      </c>
    </row>
    <row r="78" spans="1:7" ht="12.75">
      <c r="A78" s="5" t="s">
        <v>4</v>
      </c>
      <c r="B78" s="5" t="s">
        <v>4</v>
      </c>
      <c r="C78" s="9"/>
      <c r="D78" s="9"/>
      <c r="E78" s="10"/>
      <c r="F78" s="9"/>
      <c r="G78" s="10"/>
    </row>
    <row r="79" spans="1:7" ht="12.75">
      <c r="A79" s="13" t="s">
        <v>81</v>
      </c>
      <c r="B79" s="13" t="s">
        <v>4</v>
      </c>
      <c r="C79" s="14"/>
      <c r="D79" s="14"/>
      <c r="E79" s="15"/>
      <c r="F79" s="14"/>
      <c r="G79" s="15"/>
    </row>
    <row r="80" spans="1:7" ht="12.75">
      <c r="A80" s="5" t="s">
        <v>82</v>
      </c>
      <c r="B80" s="5" t="s">
        <v>67</v>
      </c>
      <c r="C80" s="9">
        <v>150</v>
      </c>
      <c r="D80" s="9">
        <v>0</v>
      </c>
      <c r="E80" s="9">
        <f>C80*D80</f>
        <v>0</v>
      </c>
      <c r="F80" s="9">
        <v>0</v>
      </c>
      <c r="G80" s="9">
        <f>C80*F80</f>
        <v>0</v>
      </c>
    </row>
    <row r="81" spans="1:7" ht="12.75">
      <c r="A81" s="5" t="s">
        <v>4</v>
      </c>
      <c r="B81" s="5" t="s">
        <v>4</v>
      </c>
      <c r="C81" s="9"/>
      <c r="D81" s="9"/>
      <c r="E81" s="10"/>
      <c r="F81" s="9"/>
      <c r="G81" s="10"/>
    </row>
    <row r="82" spans="1:7" ht="12.75">
      <c r="A82" s="13" t="s">
        <v>83</v>
      </c>
      <c r="B82" s="13" t="s">
        <v>4</v>
      </c>
      <c r="C82" s="14"/>
      <c r="D82" s="14"/>
      <c r="E82" s="15"/>
      <c r="F82" s="14"/>
      <c r="G82" s="15"/>
    </row>
    <row r="83" spans="1:7" ht="12.75">
      <c r="A83" s="5" t="s">
        <v>84</v>
      </c>
      <c r="B83" s="5" t="s">
        <v>34</v>
      </c>
      <c r="C83" s="9">
        <v>10</v>
      </c>
      <c r="D83" s="9">
        <v>0</v>
      </c>
      <c r="E83" s="9">
        <f>C83*D83</f>
        <v>0</v>
      </c>
      <c r="F83" s="9">
        <v>0</v>
      </c>
      <c r="G83" s="9">
        <f>C83*F83</f>
        <v>0</v>
      </c>
    </row>
    <row r="84" spans="1:7" ht="12.75">
      <c r="A84" s="5" t="s">
        <v>85</v>
      </c>
      <c r="B84" s="5" t="s">
        <v>34</v>
      </c>
      <c r="C84" s="9">
        <v>12</v>
      </c>
      <c r="D84" s="9">
        <v>0</v>
      </c>
      <c r="E84" s="9">
        <f>C84*D84</f>
        <v>0</v>
      </c>
      <c r="F84" s="9">
        <v>0</v>
      </c>
      <c r="G84" s="9">
        <f>C84*F84</f>
        <v>0</v>
      </c>
    </row>
    <row r="85" spans="1:7" ht="12.75">
      <c r="A85" s="5" t="s">
        <v>4</v>
      </c>
      <c r="B85" s="5" t="s">
        <v>4</v>
      </c>
      <c r="C85" s="9"/>
      <c r="D85" s="9"/>
      <c r="E85" s="10"/>
      <c r="F85" s="9"/>
      <c r="G85" s="10"/>
    </row>
    <row r="86" spans="1:7" ht="12.75">
      <c r="A86" s="13" t="s">
        <v>86</v>
      </c>
      <c r="B86" s="13" t="s">
        <v>4</v>
      </c>
      <c r="C86" s="14"/>
      <c r="D86" s="14"/>
      <c r="E86" s="15"/>
      <c r="F86" s="14"/>
      <c r="G86" s="15"/>
    </row>
    <row r="87" spans="1:7" ht="12.75">
      <c r="A87" s="5" t="s">
        <v>87</v>
      </c>
      <c r="B87" s="5" t="s">
        <v>34</v>
      </c>
      <c r="C87" s="9">
        <v>2</v>
      </c>
      <c r="D87" s="9">
        <v>0</v>
      </c>
      <c r="E87" s="9">
        <f>C87*D87</f>
        <v>0</v>
      </c>
      <c r="F87" s="9">
        <v>0</v>
      </c>
      <c r="G87" s="9">
        <f>C87*F87</f>
        <v>0</v>
      </c>
    </row>
    <row r="88" spans="1:7" ht="12.75">
      <c r="A88" s="5" t="s">
        <v>4</v>
      </c>
      <c r="B88" s="5" t="s">
        <v>4</v>
      </c>
      <c r="C88" s="9"/>
      <c r="D88" s="9"/>
      <c r="E88" s="10"/>
      <c r="F88" s="9"/>
      <c r="G88" s="10"/>
    </row>
    <row r="89" spans="1:7" ht="12.75">
      <c r="A89" s="13" t="s">
        <v>56</v>
      </c>
      <c r="B89" s="13" t="s">
        <v>4</v>
      </c>
      <c r="C89" s="14"/>
      <c r="D89" s="14"/>
      <c r="E89" s="15"/>
      <c r="F89" s="14"/>
      <c r="G89" s="15"/>
    </row>
    <row r="90" spans="1:7" ht="12.75">
      <c r="A90" s="5" t="s">
        <v>88</v>
      </c>
      <c r="B90" s="5" t="s">
        <v>58</v>
      </c>
      <c r="C90" s="9">
        <v>25</v>
      </c>
      <c r="D90" s="9">
        <v>0</v>
      </c>
      <c r="E90" s="9">
        <f>C90*D90</f>
        <v>0</v>
      </c>
      <c r="F90" s="9">
        <v>0</v>
      </c>
      <c r="G90" s="9">
        <f>C90*F90</f>
        <v>0</v>
      </c>
    </row>
    <row r="91" spans="1:7" ht="12.75">
      <c r="A91" s="5" t="s">
        <v>89</v>
      </c>
      <c r="B91" s="5" t="s">
        <v>58</v>
      </c>
      <c r="C91" s="9">
        <v>10</v>
      </c>
      <c r="D91" s="9">
        <v>0</v>
      </c>
      <c r="E91" s="9">
        <f>C91*D91</f>
        <v>0</v>
      </c>
      <c r="F91" s="9">
        <v>0</v>
      </c>
      <c r="G91" s="9">
        <f>C91*F91</f>
        <v>0</v>
      </c>
    </row>
    <row r="92" spans="1:7" ht="12.75">
      <c r="A92" s="5" t="s">
        <v>90</v>
      </c>
      <c r="B92" s="5" t="s">
        <v>58</v>
      </c>
      <c r="C92" s="9">
        <v>10</v>
      </c>
      <c r="D92" s="9">
        <v>0</v>
      </c>
      <c r="E92" s="9">
        <f>C92*D92</f>
        <v>0</v>
      </c>
      <c r="F92" s="9">
        <v>0</v>
      </c>
      <c r="G92" s="9">
        <f>C92*F92</f>
        <v>0</v>
      </c>
    </row>
    <row r="93" spans="1:7" ht="12.75">
      <c r="A93" s="5" t="s">
        <v>91</v>
      </c>
      <c r="B93" s="5" t="s">
        <v>58</v>
      </c>
      <c r="C93" s="9">
        <v>80</v>
      </c>
      <c r="D93" s="9">
        <v>0</v>
      </c>
      <c r="E93" s="9">
        <f>C93*D93</f>
        <v>0</v>
      </c>
      <c r="F93" s="9">
        <v>0</v>
      </c>
      <c r="G93" s="9">
        <f>C93*F93</f>
        <v>0</v>
      </c>
    </row>
    <row r="94" spans="1:7" ht="12.75">
      <c r="A94" s="5" t="s">
        <v>4</v>
      </c>
      <c r="B94" s="5" t="s">
        <v>4</v>
      </c>
      <c r="C94" s="9"/>
      <c r="D94" s="9"/>
      <c r="E94" s="10"/>
      <c r="F94" s="9"/>
      <c r="G94" s="10"/>
    </row>
    <row r="95" spans="1:7" ht="12.75">
      <c r="A95" s="13" t="s">
        <v>92</v>
      </c>
      <c r="B95" s="13" t="s">
        <v>4</v>
      </c>
      <c r="C95" s="14"/>
      <c r="D95" s="14"/>
      <c r="E95" s="15"/>
      <c r="F95" s="14"/>
      <c r="G95" s="15"/>
    </row>
    <row r="96" spans="1:7" ht="12.75">
      <c r="A96" s="13" t="s">
        <v>93</v>
      </c>
      <c r="B96" s="13" t="s">
        <v>4</v>
      </c>
      <c r="C96" s="14"/>
      <c r="D96" s="14"/>
      <c r="E96" s="15"/>
      <c r="F96" s="14"/>
      <c r="G96" s="15"/>
    </row>
    <row r="97" spans="1:7" ht="12.75">
      <c r="A97" s="5" t="s">
        <v>94</v>
      </c>
      <c r="B97" s="5" t="s">
        <v>58</v>
      </c>
      <c r="C97" s="9">
        <v>40</v>
      </c>
      <c r="D97" s="9">
        <v>0</v>
      </c>
      <c r="E97" s="9">
        <f>C97*D97</f>
        <v>0</v>
      </c>
      <c r="F97" s="9">
        <v>0</v>
      </c>
      <c r="G97" s="9">
        <f>C97*F97</f>
        <v>0</v>
      </c>
    </row>
    <row r="98" spans="1:7" ht="12.75">
      <c r="A98" s="5" t="s">
        <v>95</v>
      </c>
      <c r="B98" s="5" t="s">
        <v>58</v>
      </c>
      <c r="C98" s="9">
        <v>30</v>
      </c>
      <c r="D98" s="9">
        <v>0</v>
      </c>
      <c r="E98" s="9">
        <f>C98*D98</f>
        <v>0</v>
      </c>
      <c r="F98" s="9">
        <v>0</v>
      </c>
      <c r="G98" s="9">
        <f>C98*F98</f>
        <v>0</v>
      </c>
    </row>
    <row r="99" spans="1:7" ht="12.75">
      <c r="A99" s="5"/>
      <c r="B99" s="5"/>
      <c r="C99" s="9"/>
      <c r="D99" s="9"/>
      <c r="E99" s="9"/>
      <c r="F99" s="9"/>
      <c r="G99" s="9"/>
    </row>
    <row r="100" spans="1:7" ht="12.75">
      <c r="A100" s="5" t="s">
        <v>234</v>
      </c>
      <c r="B100" s="5"/>
      <c r="C100" s="9"/>
      <c r="D100" s="9"/>
      <c r="E100" s="9">
        <f>(E60+E61+E62++E66+E69+E72+E73+E76+E77+E80+E83+E84+E87+E90+E91+E92+E93+E97+E98)*2%</f>
        <v>0</v>
      </c>
      <c r="F100" s="9"/>
      <c r="G100" s="9"/>
    </row>
    <row r="101" spans="1:7" ht="12.75">
      <c r="A101" s="5" t="s">
        <v>4</v>
      </c>
      <c r="B101" s="5" t="s">
        <v>4</v>
      </c>
      <c r="C101" s="9"/>
      <c r="D101" s="9"/>
      <c r="E101" s="10"/>
      <c r="F101" s="9"/>
      <c r="G101" s="10"/>
    </row>
    <row r="102" spans="1:7" ht="13.5">
      <c r="A102" s="23" t="s">
        <v>96</v>
      </c>
      <c r="B102" s="23" t="s">
        <v>4</v>
      </c>
      <c r="C102" s="24"/>
      <c r="D102" s="24"/>
      <c r="E102" s="24">
        <f>E60+E61+E62+E66+E69+E72+E73+E76+E77+E80+E83+E84+E87+E90+E91+E92+E93+E97+E98+E100</f>
        <v>0</v>
      </c>
      <c r="F102" s="24"/>
      <c r="G102" s="24">
        <f>G60+G61+G62+G66+G69+G72+G73+G76+G77+G80+G83+G84+G87+G90+G91+G92+G93+G97+G98+G100</f>
        <v>0</v>
      </c>
    </row>
    <row r="103" spans="1:7" ht="12.75">
      <c r="A103" s="5"/>
      <c r="B103" s="5"/>
      <c r="C103" s="9"/>
      <c r="D103" s="9"/>
      <c r="E103" s="10"/>
      <c r="F103" s="9"/>
      <c r="G103" s="10"/>
    </row>
    <row r="104" spans="1:7" ht="13.5">
      <c r="A104" s="3" t="s">
        <v>97</v>
      </c>
      <c r="B104" s="3" t="s">
        <v>4</v>
      </c>
      <c r="C104" s="11"/>
      <c r="D104" s="11"/>
      <c r="E104" s="12"/>
      <c r="F104" s="11"/>
      <c r="G104" s="12"/>
    </row>
    <row r="105" spans="1:7" ht="12.75">
      <c r="A105" s="5"/>
      <c r="B105" s="5"/>
      <c r="C105" s="9"/>
      <c r="D105" s="9"/>
      <c r="E105" s="10"/>
      <c r="F105" s="9"/>
      <c r="G105" s="10"/>
    </row>
    <row r="106" spans="1:7" ht="12.75">
      <c r="A106" s="60" t="s">
        <v>98</v>
      </c>
      <c r="B106" s="13" t="s">
        <v>4</v>
      </c>
      <c r="C106" s="14"/>
      <c r="D106" s="14"/>
      <c r="E106" s="15"/>
      <c r="F106" s="14"/>
      <c r="G106" s="15"/>
    </row>
    <row r="107" spans="1:7" ht="12.75">
      <c r="A107" s="60" t="s">
        <v>99</v>
      </c>
      <c r="B107" s="13" t="s">
        <v>4</v>
      </c>
      <c r="C107" s="14"/>
      <c r="D107" s="14"/>
      <c r="E107" s="15"/>
      <c r="F107" s="14"/>
      <c r="G107" s="15"/>
    </row>
    <row r="108" spans="1:7" ht="12.75">
      <c r="A108" s="5" t="s">
        <v>4</v>
      </c>
      <c r="B108" s="5" t="s">
        <v>4</v>
      </c>
      <c r="C108" s="9"/>
      <c r="D108" s="9"/>
      <c r="E108" s="10"/>
      <c r="F108" s="9"/>
      <c r="G108" s="10"/>
    </row>
    <row r="109" spans="1:7" ht="12.75">
      <c r="A109" s="13" t="s">
        <v>100</v>
      </c>
      <c r="B109" s="13" t="s">
        <v>4</v>
      </c>
      <c r="C109" s="14"/>
      <c r="D109" s="14"/>
      <c r="E109" s="15"/>
      <c r="F109" s="14"/>
      <c r="G109" s="15"/>
    </row>
    <row r="110" spans="1:7" ht="12.75">
      <c r="A110" s="13" t="s">
        <v>101</v>
      </c>
      <c r="B110" s="13" t="s">
        <v>4</v>
      </c>
      <c r="C110" s="14"/>
      <c r="D110" s="14"/>
      <c r="E110" s="15"/>
      <c r="F110" s="14"/>
      <c r="G110" s="15"/>
    </row>
    <row r="111" spans="1:7" ht="12.75">
      <c r="A111" s="5" t="s">
        <v>4</v>
      </c>
      <c r="B111" s="5" t="s">
        <v>4</v>
      </c>
      <c r="C111" s="9"/>
      <c r="D111" s="9"/>
      <c r="E111" s="10"/>
      <c r="F111" s="9"/>
      <c r="G111" s="10"/>
    </row>
    <row r="112" spans="1:7" ht="12.75">
      <c r="A112" s="13" t="s">
        <v>102</v>
      </c>
      <c r="B112" s="13" t="s">
        <v>4</v>
      </c>
      <c r="C112" s="14"/>
      <c r="D112" s="14"/>
      <c r="E112" s="15"/>
      <c r="F112" s="14"/>
      <c r="G112" s="15"/>
    </row>
    <row r="113" spans="1:7" ht="12.75">
      <c r="A113" s="5" t="s">
        <v>103</v>
      </c>
      <c r="B113" s="5" t="s">
        <v>104</v>
      </c>
      <c r="C113" s="9">
        <v>0.2</v>
      </c>
      <c r="D113" s="9">
        <v>0</v>
      </c>
      <c r="E113" s="9">
        <f>C113*D113</f>
        <v>0</v>
      </c>
      <c r="F113" s="9"/>
      <c r="G113" s="9"/>
    </row>
    <row r="114" spans="1:7" ht="12.75">
      <c r="A114" s="5" t="s">
        <v>4</v>
      </c>
      <c r="B114" s="5" t="s">
        <v>4</v>
      </c>
      <c r="C114" s="9"/>
      <c r="D114" s="9"/>
      <c r="E114" s="10"/>
      <c r="F114" s="9"/>
      <c r="G114" s="10"/>
    </row>
    <row r="115" spans="1:7" ht="12.75">
      <c r="A115" s="13" t="s">
        <v>105</v>
      </c>
      <c r="B115" s="13" t="s">
        <v>4</v>
      </c>
      <c r="C115" s="14"/>
      <c r="D115" s="14"/>
      <c r="E115" s="15"/>
      <c r="F115" s="14"/>
      <c r="G115" s="15"/>
    </row>
    <row r="116" spans="1:7" ht="12.75">
      <c r="A116" s="13" t="s">
        <v>106</v>
      </c>
      <c r="B116" s="13" t="s">
        <v>4</v>
      </c>
      <c r="C116" s="14"/>
      <c r="D116" s="14"/>
      <c r="E116" s="15"/>
      <c r="F116" s="14"/>
      <c r="G116" s="15"/>
    </row>
    <row r="117" spans="1:7" ht="12.75">
      <c r="A117" s="5" t="s">
        <v>107</v>
      </c>
      <c r="B117" s="5" t="s">
        <v>67</v>
      </c>
      <c r="C117" s="9">
        <v>140</v>
      </c>
      <c r="D117" s="9">
        <v>0</v>
      </c>
      <c r="E117" s="9">
        <f>C117*D117</f>
        <v>0</v>
      </c>
      <c r="F117" s="9"/>
      <c r="G117" s="9"/>
    </row>
    <row r="118" spans="1:7" ht="12.75">
      <c r="A118" s="5" t="s">
        <v>108</v>
      </c>
      <c r="B118" s="5" t="s">
        <v>67</v>
      </c>
      <c r="C118" s="9">
        <v>4</v>
      </c>
      <c r="D118" s="9">
        <v>0</v>
      </c>
      <c r="E118" s="9">
        <f>C118*D118</f>
        <v>0</v>
      </c>
      <c r="F118" s="9"/>
      <c r="G118" s="9"/>
    </row>
    <row r="119" spans="1:7" ht="12.75">
      <c r="A119" s="5" t="s">
        <v>4</v>
      </c>
      <c r="B119" s="5" t="s">
        <v>4</v>
      </c>
      <c r="C119" s="9"/>
      <c r="D119" s="9"/>
      <c r="E119" s="10"/>
      <c r="F119" s="9"/>
      <c r="G119" s="10"/>
    </row>
    <row r="120" spans="1:7" ht="12.75">
      <c r="A120" s="13" t="s">
        <v>105</v>
      </c>
      <c r="B120" s="13" t="s">
        <v>4</v>
      </c>
      <c r="C120" s="14"/>
      <c r="D120" s="14"/>
      <c r="E120" s="15"/>
      <c r="F120" s="14"/>
      <c r="G120" s="15"/>
    </row>
    <row r="121" spans="1:7" ht="12.75">
      <c r="A121" s="13" t="s">
        <v>109</v>
      </c>
      <c r="B121" s="13" t="s">
        <v>4</v>
      </c>
      <c r="C121" s="14"/>
      <c r="D121" s="14"/>
      <c r="E121" s="15"/>
      <c r="F121" s="14"/>
      <c r="G121" s="15"/>
    </row>
    <row r="122" spans="1:7" ht="12.75">
      <c r="A122" s="5" t="s">
        <v>107</v>
      </c>
      <c r="B122" s="5" t="s">
        <v>67</v>
      </c>
      <c r="C122" s="9">
        <v>18</v>
      </c>
      <c r="D122" s="9">
        <v>0</v>
      </c>
      <c r="E122" s="9">
        <f>C122*D122</f>
        <v>0</v>
      </c>
      <c r="F122" s="9"/>
      <c r="G122" s="9"/>
    </row>
    <row r="123" spans="1:7" ht="12.75">
      <c r="A123" s="5" t="s">
        <v>108</v>
      </c>
      <c r="B123" s="5" t="s">
        <v>67</v>
      </c>
      <c r="C123" s="9">
        <v>15</v>
      </c>
      <c r="D123" s="9">
        <v>0</v>
      </c>
      <c r="E123" s="9">
        <f>C123*D123</f>
        <v>0</v>
      </c>
      <c r="F123" s="9"/>
      <c r="G123" s="9"/>
    </row>
    <row r="124" spans="1:7" ht="12.75">
      <c r="A124" s="5" t="s">
        <v>4</v>
      </c>
      <c r="B124" s="5" t="s">
        <v>4</v>
      </c>
      <c r="C124" s="9"/>
      <c r="D124" s="9"/>
      <c r="E124" s="10"/>
      <c r="F124" s="9"/>
      <c r="G124" s="10"/>
    </row>
    <row r="125" spans="1:7" ht="12.75">
      <c r="A125" s="13" t="s">
        <v>110</v>
      </c>
      <c r="B125" s="13" t="s">
        <v>4</v>
      </c>
      <c r="C125" s="14"/>
      <c r="D125" s="14"/>
      <c r="E125" s="15"/>
      <c r="F125" s="14"/>
      <c r="G125" s="15"/>
    </row>
    <row r="126" spans="1:7" ht="12.75">
      <c r="A126" s="5" t="s">
        <v>107</v>
      </c>
      <c r="B126" s="5" t="s">
        <v>67</v>
      </c>
      <c r="C126" s="9">
        <v>140</v>
      </c>
      <c r="D126" s="9">
        <v>0</v>
      </c>
      <c r="E126" s="9">
        <f>C126*D126</f>
        <v>0</v>
      </c>
      <c r="F126" s="9"/>
      <c r="G126" s="9"/>
    </row>
    <row r="127" spans="1:7" ht="12.75">
      <c r="A127" s="5" t="s">
        <v>108</v>
      </c>
      <c r="B127" s="5" t="s">
        <v>67</v>
      </c>
      <c r="C127" s="9">
        <v>4</v>
      </c>
      <c r="D127" s="9">
        <v>0</v>
      </c>
      <c r="E127" s="9">
        <f>C127*D127</f>
        <v>0</v>
      </c>
      <c r="F127" s="9"/>
      <c r="G127" s="9"/>
    </row>
    <row r="128" spans="1:7" ht="12.75">
      <c r="A128" s="5" t="s">
        <v>4</v>
      </c>
      <c r="B128" s="5" t="s">
        <v>4</v>
      </c>
      <c r="C128" s="9"/>
      <c r="D128" s="9"/>
      <c r="E128" s="10"/>
      <c r="F128" s="9"/>
      <c r="G128" s="10"/>
    </row>
    <row r="129" spans="1:7" ht="12.75">
      <c r="A129" s="13" t="s">
        <v>111</v>
      </c>
      <c r="B129" s="13" t="s">
        <v>4</v>
      </c>
      <c r="C129" s="14"/>
      <c r="D129" s="14"/>
      <c r="E129" s="15"/>
      <c r="F129" s="14"/>
      <c r="G129" s="15"/>
    </row>
    <row r="130" spans="1:7" ht="12.75">
      <c r="A130" s="5" t="s">
        <v>107</v>
      </c>
      <c r="B130" s="5" t="s">
        <v>67</v>
      </c>
      <c r="C130" s="9">
        <v>18</v>
      </c>
      <c r="D130" s="9">
        <v>0</v>
      </c>
      <c r="E130" s="9">
        <f>C130*D130</f>
        <v>0</v>
      </c>
      <c r="F130" s="9"/>
      <c r="G130" s="9"/>
    </row>
    <row r="131" spans="1:7" ht="12.75">
      <c r="A131" s="5" t="s">
        <v>108</v>
      </c>
      <c r="B131" s="5" t="s">
        <v>67</v>
      </c>
      <c r="C131" s="9">
        <v>15</v>
      </c>
      <c r="D131" s="9">
        <v>0</v>
      </c>
      <c r="E131" s="9">
        <f>C131*D131</f>
        <v>0</v>
      </c>
      <c r="F131" s="9"/>
      <c r="G131" s="9"/>
    </row>
    <row r="132" spans="1:7" ht="12.75">
      <c r="A132" s="5" t="s">
        <v>4</v>
      </c>
      <c r="B132" s="5" t="s">
        <v>4</v>
      </c>
      <c r="C132" s="9"/>
      <c r="D132" s="9"/>
      <c r="E132" s="10"/>
      <c r="F132" s="9"/>
      <c r="G132" s="10"/>
    </row>
    <row r="133" spans="1:7" ht="12.75">
      <c r="A133" s="13" t="s">
        <v>112</v>
      </c>
      <c r="B133" s="13" t="s">
        <v>4</v>
      </c>
      <c r="C133" s="14"/>
      <c r="D133" s="14"/>
      <c r="E133" s="15"/>
      <c r="F133" s="14"/>
      <c r="G133" s="15"/>
    </row>
    <row r="134" spans="1:7" ht="12.75">
      <c r="A134" s="13" t="s">
        <v>113</v>
      </c>
      <c r="B134" s="13" t="s">
        <v>4</v>
      </c>
      <c r="C134" s="14"/>
      <c r="D134" s="14"/>
      <c r="E134" s="15"/>
      <c r="F134" s="14"/>
      <c r="G134" s="15"/>
    </row>
    <row r="135" spans="1:7" ht="12.75">
      <c r="A135" s="5" t="s">
        <v>114</v>
      </c>
      <c r="B135" s="5" t="s">
        <v>67</v>
      </c>
      <c r="C135" s="9">
        <v>288</v>
      </c>
      <c r="D135" s="9">
        <v>0</v>
      </c>
      <c r="E135" s="9">
        <f>C135*D135</f>
        <v>0</v>
      </c>
      <c r="F135" s="9"/>
      <c r="G135" s="9"/>
    </row>
    <row r="136" spans="1:7" ht="12.75">
      <c r="A136" s="5" t="s">
        <v>4</v>
      </c>
      <c r="B136" s="5" t="s">
        <v>4</v>
      </c>
      <c r="C136" s="9"/>
      <c r="D136" s="9"/>
      <c r="E136" s="10"/>
      <c r="F136" s="9"/>
      <c r="G136" s="10"/>
    </row>
    <row r="137" spans="1:7" ht="12.75">
      <c r="A137" s="13" t="s">
        <v>115</v>
      </c>
      <c r="B137" s="13" t="s">
        <v>4</v>
      </c>
      <c r="C137" s="14"/>
      <c r="D137" s="14"/>
      <c r="E137" s="15"/>
      <c r="F137" s="14"/>
      <c r="G137" s="15"/>
    </row>
    <row r="138" spans="1:7" ht="12.75">
      <c r="A138" s="5" t="s">
        <v>116</v>
      </c>
      <c r="B138" s="5" t="s">
        <v>67</v>
      </c>
      <c r="C138" s="9">
        <v>144</v>
      </c>
      <c r="D138" s="9">
        <v>0</v>
      </c>
      <c r="E138" s="9">
        <f>C138*D138</f>
        <v>0</v>
      </c>
      <c r="F138" s="9"/>
      <c r="G138" s="9"/>
    </row>
    <row r="139" spans="1:7" ht="12.75">
      <c r="A139" s="5" t="s">
        <v>4</v>
      </c>
      <c r="B139" s="5" t="s">
        <v>4</v>
      </c>
      <c r="C139" s="9"/>
      <c r="D139" s="9"/>
      <c r="E139" s="10"/>
      <c r="F139" s="9"/>
      <c r="G139" s="10"/>
    </row>
    <row r="140" spans="1:7" ht="12.75">
      <c r="A140" s="13" t="s">
        <v>117</v>
      </c>
      <c r="B140" s="13" t="s">
        <v>4</v>
      </c>
      <c r="C140" s="14"/>
      <c r="D140" s="14"/>
      <c r="E140" s="15"/>
      <c r="F140" s="14"/>
      <c r="G140" s="15"/>
    </row>
    <row r="141" spans="1:7" ht="12.75">
      <c r="A141" s="5" t="s">
        <v>118</v>
      </c>
      <c r="B141" s="5" t="s">
        <v>67</v>
      </c>
      <c r="C141" s="9">
        <v>73</v>
      </c>
      <c r="D141" s="9">
        <v>0</v>
      </c>
      <c r="E141" s="9">
        <f>C141*D141</f>
        <v>0</v>
      </c>
      <c r="F141" s="9"/>
      <c r="G141" s="9"/>
    </row>
    <row r="142" spans="1:7" ht="12.75">
      <c r="A142" s="5" t="s">
        <v>4</v>
      </c>
      <c r="B142" s="5" t="s">
        <v>4</v>
      </c>
      <c r="C142" s="9"/>
      <c r="D142" s="9"/>
      <c r="E142" s="10"/>
      <c r="F142" s="9"/>
      <c r="G142" s="10"/>
    </row>
    <row r="143" spans="1:7" ht="12.75">
      <c r="A143" s="13" t="s">
        <v>119</v>
      </c>
      <c r="B143" s="13" t="s">
        <v>4</v>
      </c>
      <c r="C143" s="14"/>
      <c r="D143" s="14"/>
      <c r="E143" s="15"/>
      <c r="F143" s="14"/>
      <c r="G143" s="15"/>
    </row>
    <row r="144" spans="1:7" ht="12.75">
      <c r="A144" s="13" t="s">
        <v>120</v>
      </c>
      <c r="B144" s="13" t="s">
        <v>4</v>
      </c>
      <c r="C144" s="14"/>
      <c r="D144" s="14"/>
      <c r="E144" s="15"/>
      <c r="F144" s="14"/>
      <c r="G144" s="15"/>
    </row>
    <row r="145" spans="1:7" ht="12.75">
      <c r="A145" s="5" t="s">
        <v>121</v>
      </c>
      <c r="B145" s="5" t="s">
        <v>67</v>
      </c>
      <c r="C145" s="9">
        <v>25</v>
      </c>
      <c r="D145" s="9">
        <v>0</v>
      </c>
      <c r="E145" s="9">
        <f>C145*D145</f>
        <v>0</v>
      </c>
      <c r="F145" s="9"/>
      <c r="G145" s="9"/>
    </row>
    <row r="146" spans="1:7" ht="12.75">
      <c r="A146" s="5" t="s">
        <v>4</v>
      </c>
      <c r="B146" s="5" t="s">
        <v>4</v>
      </c>
      <c r="C146" s="9"/>
      <c r="D146" s="9"/>
      <c r="E146" s="10"/>
      <c r="F146" s="9"/>
      <c r="G146" s="10"/>
    </row>
    <row r="147" spans="1:7" ht="12.75">
      <c r="A147" s="13" t="s">
        <v>122</v>
      </c>
      <c r="B147" s="13" t="s">
        <v>4</v>
      </c>
      <c r="C147" s="14"/>
      <c r="D147" s="14"/>
      <c r="E147" s="15"/>
      <c r="F147" s="14"/>
      <c r="G147" s="15"/>
    </row>
    <row r="148" spans="1:7" ht="12.75">
      <c r="A148" s="5" t="s">
        <v>123</v>
      </c>
      <c r="B148" s="5" t="s">
        <v>124</v>
      </c>
      <c r="C148" s="9">
        <v>18</v>
      </c>
      <c r="D148" s="9">
        <v>0</v>
      </c>
      <c r="E148" s="9">
        <f>C148*D148</f>
        <v>0</v>
      </c>
      <c r="F148" s="9"/>
      <c r="G148" s="9"/>
    </row>
    <row r="149" spans="1:7" ht="12.75">
      <c r="A149" s="5" t="s">
        <v>125</v>
      </c>
      <c r="B149" s="5" t="s">
        <v>124</v>
      </c>
      <c r="C149" s="9">
        <v>18</v>
      </c>
      <c r="D149" s="9">
        <v>0</v>
      </c>
      <c r="E149" s="9">
        <f>C149*D149</f>
        <v>0</v>
      </c>
      <c r="F149" s="9"/>
      <c r="G149" s="9"/>
    </row>
    <row r="150" spans="1:7" ht="12.75">
      <c r="A150" s="5" t="s">
        <v>4</v>
      </c>
      <c r="B150" s="5" t="s">
        <v>4</v>
      </c>
      <c r="C150" s="9"/>
      <c r="D150" s="9"/>
      <c r="E150" s="10"/>
      <c r="F150" s="9"/>
      <c r="G150" s="10"/>
    </row>
    <row r="151" spans="1:7" ht="12.75">
      <c r="A151" s="13" t="s">
        <v>126</v>
      </c>
      <c r="B151" s="13" t="s">
        <v>4</v>
      </c>
      <c r="C151" s="14"/>
      <c r="D151" s="14"/>
      <c r="E151" s="15"/>
      <c r="F151" s="14"/>
      <c r="G151" s="15"/>
    </row>
    <row r="152" spans="1:7" ht="12.75">
      <c r="A152" s="5" t="s">
        <v>127</v>
      </c>
      <c r="B152" s="5" t="s">
        <v>124</v>
      </c>
      <c r="C152" s="9">
        <v>2</v>
      </c>
      <c r="D152" s="9">
        <v>0</v>
      </c>
      <c r="E152" s="9">
        <f>C152*D152</f>
        <v>0</v>
      </c>
      <c r="F152" s="9"/>
      <c r="G152" s="9"/>
    </row>
    <row r="153" spans="1:7" ht="12.75">
      <c r="A153" s="5" t="s">
        <v>4</v>
      </c>
      <c r="B153" s="5" t="s">
        <v>4</v>
      </c>
      <c r="C153" s="9"/>
      <c r="D153" s="9"/>
      <c r="E153" s="10"/>
      <c r="F153" s="9"/>
      <c r="G153" s="10"/>
    </row>
    <row r="154" spans="1:7" ht="12.75">
      <c r="A154" s="13" t="s">
        <v>128</v>
      </c>
      <c r="B154" s="13" t="s">
        <v>4</v>
      </c>
      <c r="C154" s="14"/>
      <c r="D154" s="14"/>
      <c r="E154" s="15"/>
      <c r="F154" s="14"/>
      <c r="G154" s="15"/>
    </row>
    <row r="155" spans="1:7" ht="12.75">
      <c r="A155" s="13" t="s">
        <v>129</v>
      </c>
      <c r="B155" s="13" t="s">
        <v>4</v>
      </c>
      <c r="C155" s="14"/>
      <c r="D155" s="14"/>
      <c r="E155" s="15"/>
      <c r="F155" s="14"/>
      <c r="G155" s="15"/>
    </row>
    <row r="156" spans="1:7" ht="12.75">
      <c r="A156" s="5" t="s">
        <v>130</v>
      </c>
      <c r="B156" s="5" t="s">
        <v>131</v>
      </c>
      <c r="C156" s="9">
        <v>144</v>
      </c>
      <c r="D156" s="9">
        <v>0</v>
      </c>
      <c r="E156" s="9">
        <f>C156*D156</f>
        <v>0</v>
      </c>
      <c r="F156" s="9"/>
      <c r="G156" s="9"/>
    </row>
    <row r="157" spans="1:7" ht="12.75">
      <c r="A157" s="5" t="s">
        <v>132</v>
      </c>
      <c r="B157" s="5" t="s">
        <v>131</v>
      </c>
      <c r="C157" s="9">
        <v>33</v>
      </c>
      <c r="D157" s="9">
        <v>0</v>
      </c>
      <c r="E157" s="9">
        <f>C157*D157</f>
        <v>0</v>
      </c>
      <c r="F157" s="9"/>
      <c r="G157" s="9"/>
    </row>
    <row r="158" spans="1:7" ht="12.75">
      <c r="A158" s="5" t="s">
        <v>4</v>
      </c>
      <c r="B158" s="5" t="s">
        <v>4</v>
      </c>
      <c r="C158" s="9"/>
      <c r="D158" s="9"/>
      <c r="E158" s="10"/>
      <c r="F158" s="9"/>
      <c r="G158" s="10"/>
    </row>
    <row r="159" spans="1:7" ht="12.75">
      <c r="A159" s="13" t="s">
        <v>133</v>
      </c>
      <c r="B159" s="13" t="s">
        <v>4</v>
      </c>
      <c r="C159" s="14"/>
      <c r="D159" s="14"/>
      <c r="E159" s="15"/>
      <c r="F159" s="14"/>
      <c r="G159" s="15"/>
    </row>
    <row r="160" spans="1:7" ht="12.75">
      <c r="A160" s="13" t="s">
        <v>134</v>
      </c>
      <c r="B160" s="13" t="s">
        <v>4</v>
      </c>
      <c r="C160" s="14"/>
      <c r="D160" s="14"/>
      <c r="E160" s="15"/>
      <c r="F160" s="14"/>
      <c r="G160" s="15"/>
    </row>
    <row r="161" spans="1:7" ht="12.75">
      <c r="A161" s="5" t="s">
        <v>135</v>
      </c>
      <c r="B161" s="5" t="s">
        <v>131</v>
      </c>
      <c r="C161" s="9">
        <v>10</v>
      </c>
      <c r="D161" s="9">
        <v>0</v>
      </c>
      <c r="E161" s="9">
        <f>C161*D161</f>
        <v>0</v>
      </c>
      <c r="F161" s="9"/>
      <c r="G161" s="9"/>
    </row>
    <row r="162" spans="1:7" ht="12.75">
      <c r="A162" s="5" t="s">
        <v>4</v>
      </c>
      <c r="B162" s="5" t="s">
        <v>4</v>
      </c>
      <c r="C162" s="9"/>
      <c r="D162" s="9"/>
      <c r="E162" s="10"/>
      <c r="F162" s="9"/>
      <c r="G162" s="10"/>
    </row>
    <row r="163" spans="1:7" ht="12.75">
      <c r="A163" s="13" t="s">
        <v>136</v>
      </c>
      <c r="B163" s="13" t="s">
        <v>4</v>
      </c>
      <c r="C163" s="14"/>
      <c r="D163" s="14"/>
      <c r="E163" s="15"/>
      <c r="F163" s="14"/>
      <c r="G163" s="15"/>
    </row>
    <row r="164" spans="1:7" ht="12.75">
      <c r="A164" s="5" t="s">
        <v>137</v>
      </c>
      <c r="B164" s="5" t="s">
        <v>131</v>
      </c>
      <c r="C164" s="9">
        <v>10</v>
      </c>
      <c r="D164" s="9">
        <v>0</v>
      </c>
      <c r="E164" s="9">
        <f>C164*D164</f>
        <v>0</v>
      </c>
      <c r="F164" s="9"/>
      <c r="G164" s="9"/>
    </row>
    <row r="165" spans="1:7" ht="12.75">
      <c r="A165" s="5" t="s">
        <v>4</v>
      </c>
      <c r="B165" s="5" t="s">
        <v>4</v>
      </c>
      <c r="C165" s="9"/>
      <c r="D165" s="9"/>
      <c r="E165" s="10"/>
      <c r="F165" s="9"/>
      <c r="G165" s="10"/>
    </row>
    <row r="166" spans="1:7" ht="12.75">
      <c r="A166" s="13" t="s">
        <v>138</v>
      </c>
      <c r="B166" s="13" t="s">
        <v>4</v>
      </c>
      <c r="C166" s="14"/>
      <c r="D166" s="14"/>
      <c r="E166" s="15"/>
      <c r="F166" s="14"/>
      <c r="G166" s="15"/>
    </row>
    <row r="167" spans="1:7" ht="12.75">
      <c r="A167" s="5" t="s">
        <v>139</v>
      </c>
      <c r="B167" s="5" t="s">
        <v>140</v>
      </c>
      <c r="C167" s="9">
        <v>8</v>
      </c>
      <c r="D167" s="9">
        <v>0</v>
      </c>
      <c r="E167" s="9">
        <f>C167*D167</f>
        <v>0</v>
      </c>
      <c r="F167" s="9"/>
      <c r="G167" s="9"/>
    </row>
    <row r="168" spans="1:7" ht="12.75">
      <c r="A168" s="5" t="s">
        <v>4</v>
      </c>
      <c r="B168" s="5" t="s">
        <v>4</v>
      </c>
      <c r="C168" s="9"/>
      <c r="D168" s="9"/>
      <c r="E168" s="10"/>
      <c r="F168" s="9"/>
      <c r="G168" s="10"/>
    </row>
    <row r="169" spans="1:7" ht="12.75">
      <c r="A169" s="13" t="s">
        <v>141</v>
      </c>
      <c r="B169" s="13" t="s">
        <v>4</v>
      </c>
      <c r="C169" s="14"/>
      <c r="D169" s="14"/>
      <c r="E169" s="15"/>
      <c r="F169" s="14"/>
      <c r="G169" s="15"/>
    </row>
    <row r="170" spans="1:7" ht="12.75">
      <c r="A170" s="5" t="s">
        <v>142</v>
      </c>
      <c r="B170" s="5" t="s">
        <v>124</v>
      </c>
      <c r="C170" s="9">
        <v>2</v>
      </c>
      <c r="D170" s="9">
        <v>0</v>
      </c>
      <c r="E170" s="9">
        <f>C170*D170</f>
        <v>0</v>
      </c>
      <c r="F170" s="9"/>
      <c r="G170" s="9"/>
    </row>
    <row r="171" spans="1:7" ht="12.75">
      <c r="A171" s="5" t="s">
        <v>4</v>
      </c>
      <c r="B171" s="5" t="s">
        <v>4</v>
      </c>
      <c r="C171" s="9"/>
      <c r="D171" s="9"/>
      <c r="E171" s="10"/>
      <c r="F171" s="9"/>
      <c r="G171" s="10"/>
    </row>
    <row r="172" spans="1:7" ht="12.75">
      <c r="A172" s="13" t="s">
        <v>143</v>
      </c>
      <c r="B172" s="13" t="s">
        <v>4</v>
      </c>
      <c r="C172" s="14"/>
      <c r="D172" s="14"/>
      <c r="E172" s="15"/>
      <c r="F172" s="14"/>
      <c r="G172" s="15"/>
    </row>
    <row r="173" spans="1:7" ht="12.75">
      <c r="A173" s="5" t="s">
        <v>144</v>
      </c>
      <c r="B173" s="5" t="s">
        <v>140</v>
      </c>
      <c r="C173" s="9">
        <v>6</v>
      </c>
      <c r="D173" s="9">
        <v>0</v>
      </c>
      <c r="E173" s="9">
        <f>C173*D173</f>
        <v>0</v>
      </c>
      <c r="F173" s="9"/>
      <c r="G173" s="9"/>
    </row>
    <row r="174" spans="1:7" ht="12.75">
      <c r="A174" s="5" t="s">
        <v>4</v>
      </c>
      <c r="B174" s="5" t="s">
        <v>4</v>
      </c>
      <c r="C174" s="9"/>
      <c r="D174" s="9"/>
      <c r="E174" s="10"/>
      <c r="F174" s="9"/>
      <c r="G174" s="10"/>
    </row>
    <row r="175" spans="1:7" ht="13.5">
      <c r="A175" s="3" t="s">
        <v>145</v>
      </c>
      <c r="B175" s="3" t="s">
        <v>4</v>
      </c>
      <c r="C175" s="11"/>
      <c r="D175" s="11"/>
      <c r="E175" s="11">
        <f>E113+E117+E118+E122+E123+E126+E127+E130+E131+E135+E138+E141+E145+E148+E149+E152+E156+E157+E161+E164+E167+E170+E173</f>
        <v>0</v>
      </c>
      <c r="F175" s="11"/>
      <c r="G175" s="11"/>
    </row>
    <row r="176" spans="1:7" ht="12.75">
      <c r="A176" s="5" t="s">
        <v>4</v>
      </c>
      <c r="B176" s="5" t="s">
        <v>4</v>
      </c>
      <c r="C176" s="9"/>
      <c r="D176" s="9"/>
      <c r="E176" s="10"/>
      <c r="F176" s="9"/>
      <c r="G176" s="10"/>
    </row>
    <row r="177" spans="1:7" ht="12.75">
      <c r="A177" s="5" t="s">
        <v>4</v>
      </c>
      <c r="B177" s="5" t="s">
        <v>4</v>
      </c>
      <c r="C177" s="9"/>
      <c r="D177" s="9"/>
      <c r="E177" s="10"/>
      <c r="F177" s="9"/>
      <c r="G177" s="10"/>
    </row>
    <row r="178" spans="1:7" ht="12.75">
      <c r="A178" s="5" t="s">
        <v>4</v>
      </c>
      <c r="B178" s="5" t="s">
        <v>4</v>
      </c>
      <c r="C178" s="10"/>
      <c r="D178" s="10"/>
      <c r="E178" s="10"/>
      <c r="F178" s="10"/>
      <c r="G178" s="10"/>
    </row>
  </sheetData>
  <sheetProtection/>
  <mergeCells count="3">
    <mergeCell ref="A43:B43"/>
    <mergeCell ref="A47:B47"/>
    <mergeCell ref="A3:B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8.50390625" style="1" customWidth="1"/>
    <col min="2" max="2" width="46.50390625" style="1" customWidth="1"/>
  </cols>
  <sheetData>
    <row r="1" spans="1:2" ht="13.5">
      <c r="A1" s="2" t="s">
        <v>0</v>
      </c>
      <c r="B1" s="17" t="s">
        <v>240</v>
      </c>
    </row>
    <row r="2" spans="1:2" ht="12.75">
      <c r="A2" s="2" t="s">
        <v>1</v>
      </c>
      <c r="B2" s="18" t="s">
        <v>2</v>
      </c>
    </row>
    <row r="3" spans="1:2" ht="12.75">
      <c r="A3" s="2" t="s">
        <v>3</v>
      </c>
      <c r="B3" s="4" t="s">
        <v>172</v>
      </c>
    </row>
    <row r="4" spans="1:2" ht="12.75">
      <c r="A4" s="2" t="s">
        <v>5</v>
      </c>
      <c r="B4" s="4" t="s">
        <v>159</v>
      </c>
    </row>
    <row r="5" spans="1:2" ht="12.75">
      <c r="A5" s="2" t="s">
        <v>6</v>
      </c>
      <c r="B5" s="4" t="s">
        <v>160</v>
      </c>
    </row>
    <row r="6" spans="1:2" ht="12.75">
      <c r="A6" s="2" t="s">
        <v>7</v>
      </c>
      <c r="B6" s="4" t="s">
        <v>161</v>
      </c>
    </row>
    <row r="7" spans="1:2" ht="12.75">
      <c r="A7" s="2" t="s">
        <v>8</v>
      </c>
      <c r="B7" s="4" t="s">
        <v>4</v>
      </c>
    </row>
    <row r="8" spans="1:2" ht="12.75">
      <c r="A8" s="2" t="s">
        <v>162</v>
      </c>
      <c r="B8" s="4" t="s">
        <v>163</v>
      </c>
    </row>
    <row r="9" spans="1:2" ht="12.75">
      <c r="A9" s="2" t="s">
        <v>9</v>
      </c>
      <c r="B9" s="4" t="s">
        <v>164</v>
      </c>
    </row>
    <row r="10" spans="1:2" ht="12.75">
      <c r="A10" s="2" t="s">
        <v>10</v>
      </c>
      <c r="B10" s="4" t="s">
        <v>165</v>
      </c>
    </row>
    <row r="11" spans="1:2" ht="12.75">
      <c r="A11" s="2" t="s">
        <v>11</v>
      </c>
      <c r="B11" s="4" t="s">
        <v>4</v>
      </c>
    </row>
    <row r="12" spans="1:2" ht="12.75">
      <c r="A12" s="2" t="s">
        <v>12</v>
      </c>
      <c r="B12" s="4" t="s">
        <v>166</v>
      </c>
    </row>
    <row r="13" spans="1:2" ht="12.75">
      <c r="A13" s="2" t="s">
        <v>13</v>
      </c>
      <c r="B13" s="4" t="s">
        <v>167</v>
      </c>
    </row>
    <row r="14" spans="1:2" ht="12.75">
      <c r="A14" s="2" t="s">
        <v>4</v>
      </c>
      <c r="B14" s="5" t="s">
        <v>4</v>
      </c>
    </row>
    <row r="15" spans="1:2" ht="12.75">
      <c r="A15" s="2" t="s">
        <v>14</v>
      </c>
      <c r="B15" s="6" t="s">
        <v>15</v>
      </c>
    </row>
    <row r="16" spans="1:2" ht="12.75">
      <c r="A16" s="2" t="s">
        <v>16</v>
      </c>
      <c r="B16" s="6" t="s">
        <v>17</v>
      </c>
    </row>
    <row r="17" spans="1:2" ht="12.75">
      <c r="A17" s="2" t="s">
        <v>18</v>
      </c>
      <c r="B17" s="6" t="s">
        <v>20</v>
      </c>
    </row>
    <row r="18" spans="1:2" ht="12.75">
      <c r="A18" s="2" t="s">
        <v>19</v>
      </c>
      <c r="B18" s="6" t="s">
        <v>17</v>
      </c>
    </row>
    <row r="19" spans="1:2" ht="12.75">
      <c r="A19" s="2" t="s">
        <v>168</v>
      </c>
      <c r="B19" s="6" t="s">
        <v>17</v>
      </c>
    </row>
    <row r="20" spans="1:2" ht="12.75">
      <c r="A20" s="2" t="s">
        <v>169</v>
      </c>
      <c r="B20" s="6" t="s">
        <v>17</v>
      </c>
    </row>
    <row r="21" spans="1:2" ht="12.75">
      <c r="A21" s="2" t="s">
        <v>170</v>
      </c>
      <c r="B21" s="6"/>
    </row>
    <row r="22" spans="1:2" ht="12.75">
      <c r="A22" s="2" t="s">
        <v>171</v>
      </c>
      <c r="B22" s="6" t="s">
        <v>17</v>
      </c>
    </row>
    <row r="23" spans="1:2" ht="12.75">
      <c r="A23" s="2" t="s">
        <v>21</v>
      </c>
      <c r="B23" s="6" t="s">
        <v>20</v>
      </c>
    </row>
    <row r="24" spans="1:2" ht="12.75">
      <c r="A24" s="2" t="s">
        <v>22</v>
      </c>
      <c r="B24" s="6" t="s">
        <v>20</v>
      </c>
    </row>
    <row r="25" spans="1:2" ht="12.75">
      <c r="A25" s="2" t="s">
        <v>23</v>
      </c>
      <c r="B25" s="6" t="s">
        <v>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uzivatel</cp:lastModifiedBy>
  <cp:lastPrinted>2015-02-18T09:41:13Z</cp:lastPrinted>
  <dcterms:created xsi:type="dcterms:W3CDTF">2015-02-10T11:02:45Z</dcterms:created>
  <dcterms:modified xsi:type="dcterms:W3CDTF">2018-03-26T12:51:53Z</dcterms:modified>
  <cp:category/>
  <cp:version/>
  <cp:contentType/>
  <cp:contentStatus/>
</cp:coreProperties>
</file>