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" windowHeight="1140" activeTab="2"/>
  </bookViews>
  <sheets>
    <sheet name="List1" sheetId="1" r:id="rId1"/>
    <sheet name="sumarizace" sheetId="2" r:id="rId2"/>
    <sheet name="RO" sheetId="3" r:id="rId3"/>
  </sheets>
  <definedNames>
    <definedName name="_Hlk31878780" localSheetId="2">'RO'!$I$70</definedName>
    <definedName name="_xlnm.Print_Titles" localSheetId="2">'RO'!$4:$5</definedName>
  </definedNames>
  <calcPr fullCalcOnLoad="1"/>
</workbook>
</file>

<file path=xl/sharedStrings.xml><?xml version="1.0" encoding="utf-8"?>
<sst xmlns="http://schemas.openxmlformats.org/spreadsheetml/2006/main" count="138" uniqueCount="102">
  <si>
    <t>Text</t>
  </si>
  <si>
    <t>Kap.</t>
  </si>
  <si>
    <t>Org.</t>
  </si>
  <si>
    <t>Pol.</t>
  </si>
  <si>
    <t xml:space="preserve"> z (- Kč)</t>
  </si>
  <si>
    <t xml:space="preserve"> na (+ Kč)</t>
  </si>
  <si>
    <t xml:space="preserve"> (Kč)</t>
  </si>
  <si>
    <t>Příjmy</t>
  </si>
  <si>
    <t>Poznámka</t>
  </si>
  <si>
    <t>Poř.</t>
  </si>
  <si>
    <t>číslo</t>
  </si>
  <si>
    <t>Účelový</t>
  </si>
  <si>
    <t>znak</t>
  </si>
  <si>
    <t>Par.</t>
  </si>
  <si>
    <t>Výdaje</t>
  </si>
  <si>
    <t>Celkem:</t>
  </si>
  <si>
    <t>(kontrol.)</t>
  </si>
  <si>
    <t>východisko k datu</t>
  </si>
  <si>
    <t>Rozpočet 2021</t>
  </si>
  <si>
    <t>položka</t>
  </si>
  <si>
    <t>tis CZK</t>
  </si>
  <si>
    <t>Tvorba</t>
  </si>
  <si>
    <t>Čerpání</t>
  </si>
  <si>
    <t>Suma</t>
  </si>
  <si>
    <t>RM 12.7.2021</t>
  </si>
  <si>
    <t>Zůstatek k datu</t>
  </si>
  <si>
    <t>RM 14.6.2021</t>
  </si>
  <si>
    <t>Tvorba/čerpání</t>
  </si>
  <si>
    <t>RM 28.6.2021</t>
  </si>
  <si>
    <t>RM 30.6.2021</t>
  </si>
  <si>
    <t>Dosud vytvořená rezerva</t>
  </si>
  <si>
    <t>Kuronské slavnosti (20)?</t>
  </si>
  <si>
    <t>Oprava pískoviště MŠ Alšova (FRR)-38.993,-</t>
  </si>
  <si>
    <t>Úpravy chodníku-obřadní síň na hřbitově - 18.928,-Kč</t>
  </si>
  <si>
    <t>Dětské dopravní hřiště - 6.list</t>
  </si>
  <si>
    <t>TV Prima Slunečné léto</t>
  </si>
  <si>
    <t>Zůstatek po RM 12.7.2021</t>
  </si>
  <si>
    <t>obrat</t>
  </si>
  <si>
    <t>CZK</t>
  </si>
  <si>
    <t>Daň z příjmu FO vybíraná srážkou</t>
  </si>
  <si>
    <t>Ostatní příjmy z vlastní činnosti</t>
  </si>
  <si>
    <t>47.</t>
  </si>
  <si>
    <t>Pokuty - výstavba</t>
  </si>
  <si>
    <t>Sankční platby - obnova lázeňství</t>
  </si>
  <si>
    <t>Příjmy z úroků</t>
  </si>
  <si>
    <t>Přijaté pojistné náhrady</t>
  </si>
  <si>
    <t>ZŠ Plhov - splátky půjčených prostředků od PO</t>
  </si>
  <si>
    <t>Aqua Mineralis Glacensis - cestovní ruch</t>
  </si>
  <si>
    <t>Eko-kom, a.s. - příjmy za separovaný odpad</t>
  </si>
  <si>
    <t>REZERVA</t>
  </si>
  <si>
    <t>48.</t>
  </si>
  <si>
    <t>Dětské dopravní hřiště</t>
  </si>
  <si>
    <r>
      <t>Dotace</t>
    </r>
    <r>
      <rPr>
        <sz val="10"/>
        <rFont val="Arial CE"/>
        <family val="2"/>
      </rPr>
      <t xml:space="preserve"> - Vendula Frintová</t>
    </r>
  </si>
  <si>
    <t xml:space="preserve">MK BD Sluneční stráň (SUN) </t>
  </si>
  <si>
    <t>Správa přírodních zdrojdů a lázní Běloves - opravy a údržba</t>
  </si>
  <si>
    <t>Pokuty - živnostenský úřad</t>
  </si>
  <si>
    <t>ZŠ 1. Máje - oprava vstupní haly II. NP</t>
  </si>
  <si>
    <t>Lázeňství - dokumentace</t>
  </si>
  <si>
    <t>TS - Údržba komunikací</t>
  </si>
  <si>
    <t>Purkyňova ul.</t>
  </si>
  <si>
    <t>Silnice</t>
  </si>
  <si>
    <t>RM 20.9.2021</t>
  </si>
  <si>
    <t>Veřejná zakázka – stlačování přírodního CO2 do tlakových lahví</t>
  </si>
  <si>
    <t>2 bytové domy – SUN Náchod, komunikace a zpevněné plochy - technický dozor stavebníka, koordinátor BOZP</t>
  </si>
  <si>
    <t>Rozpočtová opatření uskutečněná od 27.9.2021</t>
  </si>
  <si>
    <t>Oprava MK Silnice u Cihelny</t>
  </si>
  <si>
    <t>TS - opravy a udržování</t>
  </si>
  <si>
    <t>TS - sběr a svoz komunálních odpadů</t>
  </si>
  <si>
    <t>Příjmy z podílu na zisku a dividend</t>
  </si>
  <si>
    <t xml:space="preserve">Převody-soc.fond (3,3% z mezd) </t>
  </si>
  <si>
    <t>Povinné poj.na soc.zab.a přísp.na zaměstnanost</t>
  </si>
  <si>
    <t>Povinné pojistné na zdravotní pojištění</t>
  </si>
  <si>
    <t>Finanční půjčka FK Náchod</t>
  </si>
  <si>
    <r>
      <t>Dotace</t>
    </r>
    <r>
      <rPr>
        <sz val="10"/>
        <rFont val="Arial CE"/>
        <family val="2"/>
      </rPr>
      <t xml:space="preserve"> - Volby do Poslanecké sněmovny</t>
    </r>
  </si>
  <si>
    <r>
      <t>Dotace</t>
    </r>
    <r>
      <rPr>
        <sz val="10"/>
        <rFont val="Arial CE"/>
        <family val="0"/>
      </rPr>
      <t xml:space="preserve"> - Aktivní politika zaměstnanosti-Úřad práce</t>
    </r>
  </si>
  <si>
    <t>Mzdy</t>
  </si>
  <si>
    <t>Sociální pojištění</t>
  </si>
  <si>
    <t>Zdravotní pojištění</t>
  </si>
  <si>
    <t>Kurzové rozdíly v příjmech</t>
  </si>
  <si>
    <t>Vratka dotace MŠ Vítkova</t>
  </si>
  <si>
    <r>
      <t>Dotace</t>
    </r>
    <r>
      <rPr>
        <sz val="10"/>
        <rFont val="Arial CE"/>
        <family val="2"/>
      </rPr>
      <t xml:space="preserve"> MŠ 1. Máje - průběžka</t>
    </r>
  </si>
  <si>
    <r>
      <t xml:space="preserve">Dotace - </t>
    </r>
    <r>
      <rPr>
        <sz val="10"/>
        <rFont val="Arial CE"/>
        <family val="0"/>
      </rPr>
      <t>ZŠ Plhov - průběžka</t>
    </r>
  </si>
  <si>
    <t>Vratka dotace Déčko</t>
  </si>
  <si>
    <t>Nedaňové příjmy medvědi</t>
  </si>
  <si>
    <t>Ostatní nedaňové příjmy správa</t>
  </si>
  <si>
    <t>Sankční platby životní prostředí</t>
  </si>
  <si>
    <t>Příjmy z prodeje drobného majetku odbor doprava</t>
  </si>
  <si>
    <t>Vratka dotace od Polského partner AQUA MINERALIS Glacensis - přeposlání na Krajský úřad</t>
  </si>
  <si>
    <r>
      <t xml:space="preserve">Zrušená dotace </t>
    </r>
    <r>
      <rPr>
        <sz val="10"/>
        <rFont val="Arial CE"/>
        <family val="0"/>
      </rPr>
      <t>(nekonání akce)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Náchodská divadelní scéna</t>
    </r>
  </si>
  <si>
    <r>
      <t xml:space="preserve">Zrušená dotace </t>
    </r>
    <r>
      <rPr>
        <sz val="10"/>
        <rFont val="Arial CE"/>
        <family val="0"/>
      </rPr>
      <t>(nekonání akce)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TRI SKI Klub KOHA Náchod - 24hodinový závod</t>
    </r>
  </si>
  <si>
    <t>Nájemné - autobusová zastávka</t>
  </si>
  <si>
    <t>Dary postiženým obcím - změna zápisu</t>
  </si>
  <si>
    <t>Oprava Zvonkohry</t>
  </si>
  <si>
    <t>Hasiči Běloves - plyn</t>
  </si>
  <si>
    <r>
      <t xml:space="preserve">Dotace - </t>
    </r>
    <r>
      <rPr>
        <sz val="10"/>
        <rFont val="Arial CE"/>
        <family val="0"/>
      </rPr>
      <t>Klub Montace - změna položky na investice</t>
    </r>
  </si>
  <si>
    <t>Správa Pavlišov</t>
  </si>
  <si>
    <t>Veřejné osvětlení - změna položky investice</t>
  </si>
  <si>
    <t xml:space="preserve">Vybudování protipovodňového monitorovacího, varovného a informačního systému města Náchoda-varovný informační systém ve sníženém rozsahu - změna položek </t>
  </si>
  <si>
    <t xml:space="preserve">Chodník U Zbrojnice Běloves </t>
  </si>
  <si>
    <t xml:space="preserve">Budova Hurdálkova 371 Láry-Fáry </t>
  </si>
  <si>
    <t xml:space="preserve">MK + parkovací místa U Zbrojnice </t>
  </si>
  <si>
    <t xml:space="preserve">Chodník Družstevní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</si>
</sst>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&lt;=99999]###\ ##;##\ ##\ ##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#,##0.00\ &quot;Kč&quot;"/>
    <numFmt numFmtId="173" formatCode="mmm/yyyy"/>
    <numFmt numFmtId="174" formatCode="[$¥€-2]\ #\ ##,000_);[Red]\([$€-2]\ #\ ##,000\)"/>
  </numFmts>
  <fonts count="29">
    <font>
      <sz val="10"/>
      <name val="Arial CE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30"/>
      <name val="Arial CE"/>
      <family val="0"/>
    </font>
    <font>
      <sz val="11"/>
      <name val="Arial CE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9" borderId="8" applyNumberFormat="0" applyAlignment="0" applyProtection="0"/>
    <xf numFmtId="0" fontId="23" fillId="9" borderId="9" applyNumberFormat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center"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3" fontId="2" fillId="7" borderId="11" xfId="0" applyNumberFormat="1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2" fillId="7" borderId="12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3" borderId="27" xfId="0" applyFill="1" applyBorder="1" applyAlignment="1">
      <alignment horizontal="left" vertical="center"/>
    </xf>
    <xf numFmtId="14" fontId="0" fillId="3" borderId="27" xfId="0" applyNumberForma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3" fontId="6" fillId="3" borderId="29" xfId="0" applyNumberFormat="1" applyFont="1" applyFill="1" applyBorder="1" applyAlignment="1">
      <alignment horizontal="right" vertical="center"/>
    </xf>
    <xf numFmtId="3" fontId="0" fillId="3" borderId="27" xfId="0" applyNumberFormat="1" applyFill="1" applyBorder="1" applyAlignment="1">
      <alignment horizontal="center" vertical="center"/>
    </xf>
    <xf numFmtId="0" fontId="6" fillId="4" borderId="30" xfId="0" applyFont="1" applyFill="1" applyBorder="1" applyAlignment="1">
      <alignment vertical="center"/>
    </xf>
    <xf numFmtId="14" fontId="6" fillId="4" borderId="30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5" borderId="33" xfId="0" applyFill="1" applyBorder="1" applyAlignment="1">
      <alignment vertical="center"/>
    </xf>
    <xf numFmtId="3" fontId="0" fillId="5" borderId="33" xfId="0" applyNumberFormat="1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3" fontId="0" fillId="5" borderId="34" xfId="0" applyNumberFormat="1" applyFill="1" applyBorder="1" applyAlignment="1">
      <alignment vertical="center"/>
    </xf>
    <xf numFmtId="3" fontId="6" fillId="5" borderId="3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 horizontal="left" wrapText="1"/>
    </xf>
    <xf numFmtId="0" fontId="0" fillId="0" borderId="35" xfId="0" applyFont="1" applyBorder="1" applyAlignment="1">
      <alignment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/>
    </xf>
    <xf numFmtId="0" fontId="2" fillId="7" borderId="37" xfId="0" applyFont="1" applyFill="1" applyBorder="1" applyAlignment="1">
      <alignment horizontal="center"/>
    </xf>
    <xf numFmtId="3" fontId="2" fillId="7" borderId="37" xfId="0" applyNumberFormat="1" applyFont="1" applyFill="1" applyBorder="1" applyAlignment="1">
      <alignment horizontal="center"/>
    </xf>
    <xf numFmtId="49" fontId="2" fillId="7" borderId="37" xfId="0" applyNumberFormat="1" applyFont="1" applyFill="1" applyBorder="1" applyAlignment="1">
      <alignment horizontal="center" vertical="center" wrapText="1"/>
    </xf>
    <xf numFmtId="49" fontId="2" fillId="7" borderId="38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4" borderId="35" xfId="0" applyFont="1" applyFill="1" applyBorder="1" applyAlignment="1">
      <alignment/>
    </xf>
    <xf numFmtId="0" fontId="0" fillId="0" borderId="35" xfId="0" applyFont="1" applyFill="1" applyBorder="1" applyAlignment="1">
      <alignment wrapText="1"/>
    </xf>
    <xf numFmtId="0" fontId="0" fillId="4" borderId="3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8" fillId="0" borderId="35" xfId="0" applyFont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left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horizontal="center" wrapText="1"/>
    </xf>
    <xf numFmtId="3" fontId="0" fillId="0" borderId="37" xfId="0" applyNumberFormat="1" applyFont="1" applyFill="1" applyBorder="1" applyAlignment="1">
      <alignment/>
    </xf>
    <xf numFmtId="0" fontId="6" fillId="0" borderId="37" xfId="0" applyFont="1" applyBorder="1" applyAlignment="1">
      <alignment horizontal="left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right" wrapText="1"/>
    </xf>
    <xf numFmtId="49" fontId="0" fillId="0" borderId="35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right" wrapText="1"/>
    </xf>
    <xf numFmtId="3" fontId="0" fillId="0" borderId="35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5" xfId="0" applyFill="1" applyBorder="1" applyAlignment="1">
      <alignment wrapText="1"/>
    </xf>
    <xf numFmtId="0" fontId="6" fillId="0" borderId="37" xfId="0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0" fontId="6" fillId="0" borderId="42" xfId="0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0" borderId="42" xfId="0" applyFont="1" applyBorder="1" applyAlignment="1">
      <alignment horizontal="left" wrapText="1"/>
    </xf>
    <xf numFmtId="0" fontId="0" fillId="0" borderId="44" xfId="0" applyFont="1" applyBorder="1" applyAlignment="1">
      <alignment wrapText="1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3" fontId="2" fillId="7" borderId="11" xfId="0" applyNumberFormat="1" applyFont="1" applyFill="1" applyBorder="1" applyAlignment="1">
      <alignment horizontal="center"/>
    </xf>
    <xf numFmtId="3" fontId="0" fillId="7" borderId="11" xfId="0" applyNumberFormat="1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28"/>
  <sheetViews>
    <sheetView zoomScalePageLayoutView="0" workbookViewId="0" topLeftCell="A1">
      <selection activeCell="E41" sqref="E41"/>
    </sheetView>
  </sheetViews>
  <sheetFormatPr defaultColWidth="9.00390625" defaultRowHeight="12.75"/>
  <cols>
    <col min="1" max="1" width="9.125" style="25" customWidth="1"/>
    <col min="2" max="2" width="22.25390625" style="25" bestFit="1" customWidth="1"/>
    <col min="3" max="3" width="29.125" style="25" customWidth="1"/>
    <col min="4" max="4" width="13.625" style="25" bestFit="1" customWidth="1"/>
    <col min="5" max="5" width="11.375" style="25" bestFit="1" customWidth="1"/>
    <col min="6" max="6" width="9.125" style="25" customWidth="1"/>
    <col min="7" max="7" width="3.25390625" style="25" customWidth="1"/>
    <col min="8" max="16384" width="9.125" style="25" customWidth="1"/>
  </cols>
  <sheetData>
    <row r="4" spans="2:6" ht="12.75">
      <c r="B4" s="151" t="s">
        <v>30</v>
      </c>
      <c r="C4" s="152"/>
      <c r="D4" s="152"/>
      <c r="E4" s="152"/>
      <c r="F4" s="153"/>
    </row>
    <row r="5" spans="2:3" ht="12.75">
      <c r="B5" s="26"/>
      <c r="C5" s="26"/>
    </row>
    <row r="6" spans="4:6" ht="12.75">
      <c r="D6" s="36"/>
      <c r="E6" s="42" t="s">
        <v>21</v>
      </c>
      <c r="F6" s="40" t="s">
        <v>22</v>
      </c>
    </row>
    <row r="7" spans="2:6" s="27" customFormat="1" ht="12.75">
      <c r="B7" s="28"/>
      <c r="C7" s="28"/>
      <c r="D7" s="46" t="s">
        <v>19</v>
      </c>
      <c r="E7" s="42" t="s">
        <v>20</v>
      </c>
      <c r="F7" s="40" t="s">
        <v>20</v>
      </c>
    </row>
    <row r="8" spans="2:6" ht="13.5" thickBot="1">
      <c r="B8" s="51" t="s">
        <v>17</v>
      </c>
      <c r="C8" s="52">
        <v>44361</v>
      </c>
      <c r="D8" s="53" t="s">
        <v>18</v>
      </c>
      <c r="E8" s="54">
        <v>3068</v>
      </c>
      <c r="F8" s="55"/>
    </row>
    <row r="9" spans="2:8" ht="12.75">
      <c r="B9" s="30" t="s">
        <v>26</v>
      </c>
      <c r="C9" s="30"/>
      <c r="D9" s="37" t="s">
        <v>27</v>
      </c>
      <c r="E9" s="43">
        <v>1155</v>
      </c>
      <c r="F9" s="31">
        <v>2140</v>
      </c>
      <c r="H9" s="29"/>
    </row>
    <row r="10" spans="2:8" ht="12.75">
      <c r="B10" s="47" t="s">
        <v>28</v>
      </c>
      <c r="C10" s="47"/>
      <c r="D10" s="48" t="s">
        <v>27</v>
      </c>
      <c r="E10" s="49">
        <v>65</v>
      </c>
      <c r="F10" s="50">
        <v>606</v>
      </c>
      <c r="H10" s="29"/>
    </row>
    <row r="11" spans="2:8" ht="12.75">
      <c r="B11" s="47" t="s">
        <v>29</v>
      </c>
      <c r="C11" s="47"/>
      <c r="D11" s="48" t="s">
        <v>27</v>
      </c>
      <c r="E11" s="49"/>
      <c r="F11" s="50">
        <v>787</v>
      </c>
      <c r="H11" s="29"/>
    </row>
    <row r="12" spans="2:8" ht="12.75">
      <c r="B12" s="47" t="s">
        <v>24</v>
      </c>
      <c r="C12" s="47"/>
      <c r="D12" s="48" t="s">
        <v>27</v>
      </c>
      <c r="E12" s="49">
        <f>2810.54+191.88</f>
        <v>3002.42</v>
      </c>
      <c r="F12" s="50">
        <f>1533.07</f>
        <v>1533.07</v>
      </c>
      <c r="H12" s="29"/>
    </row>
    <row r="13" spans="2:6" ht="12.75">
      <c r="B13" s="32"/>
      <c r="C13" s="32"/>
      <c r="D13" s="38"/>
      <c r="E13" s="44"/>
      <c r="F13" s="33"/>
    </row>
    <row r="14" spans="2:6" ht="12.75">
      <c r="B14" s="32"/>
      <c r="C14" s="32"/>
      <c r="D14" s="38"/>
      <c r="E14" s="44"/>
      <c r="F14" s="33"/>
    </row>
    <row r="15" spans="2:6" ht="13.5" thickBot="1">
      <c r="B15" s="34" t="s">
        <v>23</v>
      </c>
      <c r="C15" s="34"/>
      <c r="D15" s="39"/>
      <c r="E15" s="45">
        <f>SUM(E9:E14)</f>
        <v>4222.42</v>
      </c>
      <c r="F15" s="35">
        <f>SUM(F9:F14)</f>
        <v>5066.07</v>
      </c>
    </row>
    <row r="16" spans="2:6" ht="12.75">
      <c r="B16" s="56" t="s">
        <v>25</v>
      </c>
      <c r="C16" s="57">
        <v>44389</v>
      </c>
      <c r="D16" s="58"/>
      <c r="E16" s="59">
        <f>E15-F15+E8</f>
        <v>2224.3500000000004</v>
      </c>
      <c r="F16" s="56"/>
    </row>
    <row r="17" spans="4:5" ht="12.75">
      <c r="D17" s="36"/>
      <c r="E17" s="41"/>
    </row>
    <row r="18" spans="2:6" ht="12.75">
      <c r="B18" s="63"/>
      <c r="C18" s="63"/>
      <c r="D18" s="63"/>
      <c r="E18" s="65">
        <v>2224000</v>
      </c>
      <c r="F18" s="64"/>
    </row>
    <row r="19" spans="2:6" ht="12.75">
      <c r="B19" s="60" t="s">
        <v>31</v>
      </c>
      <c r="E19" s="29"/>
      <c r="F19" s="29"/>
    </row>
    <row r="20" spans="2:6" ht="12.75">
      <c r="B20" s="66" t="s">
        <v>32</v>
      </c>
      <c r="E20" s="29"/>
      <c r="F20" s="29">
        <v>39000</v>
      </c>
    </row>
    <row r="21" spans="2:6" ht="12.75">
      <c r="B21" s="25" t="s">
        <v>33</v>
      </c>
      <c r="E21" s="29"/>
      <c r="F21" s="29">
        <v>18928</v>
      </c>
    </row>
    <row r="22" spans="2:6" ht="12.75">
      <c r="B22" s="66" t="s">
        <v>34</v>
      </c>
      <c r="E22" s="29"/>
      <c r="F22" s="29">
        <f>23250760-22641000</f>
        <v>609760</v>
      </c>
    </row>
    <row r="23" spans="2:6" ht="12.75">
      <c r="B23" s="25" t="s">
        <v>35</v>
      </c>
      <c r="E23" s="29"/>
      <c r="F23" s="29">
        <v>265900</v>
      </c>
    </row>
    <row r="24" spans="2:6" ht="12.75">
      <c r="B24" s="61" t="s">
        <v>37</v>
      </c>
      <c r="C24" s="61"/>
      <c r="D24" s="61"/>
      <c r="E24" s="62">
        <f>SUM(E19:E23)</f>
        <v>0</v>
      </c>
      <c r="F24" s="62">
        <f>SUM(F19:F23)</f>
        <v>933588</v>
      </c>
    </row>
    <row r="25" spans="2:6" ht="12.75">
      <c r="B25" s="66" t="s">
        <v>36</v>
      </c>
      <c r="C25" s="66"/>
      <c r="D25" s="66"/>
      <c r="E25" s="67">
        <f>E18-F21-F22</f>
        <v>1595312</v>
      </c>
      <c r="F25" s="29"/>
    </row>
    <row r="26" spans="5:6" ht="12.75">
      <c r="E26" s="29"/>
      <c r="F26" s="29"/>
    </row>
    <row r="27" spans="2:6" ht="15">
      <c r="B27" s="69" t="s">
        <v>36</v>
      </c>
      <c r="C27" s="69"/>
      <c r="D27" s="69"/>
      <c r="E27" s="69">
        <v>1595000</v>
      </c>
      <c r="F27" s="68" t="s">
        <v>38</v>
      </c>
    </row>
    <row r="28" spans="2:6" ht="14.25">
      <c r="B28" s="70"/>
      <c r="C28" s="70"/>
      <c r="D28" s="70"/>
      <c r="E28" s="70"/>
      <c r="F28" s="70"/>
    </row>
  </sheetData>
  <sheetProtection/>
  <mergeCells count="1">
    <mergeCell ref="B4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P88"/>
  <sheetViews>
    <sheetView tabSelected="1" zoomScaleSheetLayoutView="100" zoomScalePageLayoutView="0" workbookViewId="0" topLeftCell="A1">
      <selection activeCell="P87" sqref="P87"/>
    </sheetView>
  </sheetViews>
  <sheetFormatPr defaultColWidth="9.00390625" defaultRowHeight="12.75"/>
  <cols>
    <col min="1" max="1" width="4.375" style="2" customWidth="1"/>
    <col min="2" max="2" width="4.00390625" style="14" customWidth="1"/>
    <col min="3" max="3" width="6.625" style="1" customWidth="1"/>
    <col min="4" max="4" width="7.875" style="1" customWidth="1"/>
    <col min="5" max="5" width="7.125" style="1" bestFit="1" customWidth="1"/>
    <col min="6" max="6" width="11.75390625" style="3" customWidth="1"/>
    <col min="7" max="7" width="13.125" style="3" customWidth="1"/>
    <col min="8" max="8" width="12.625" style="3" customWidth="1"/>
    <col min="9" max="9" width="37.375" style="4" customWidth="1"/>
    <col min="10" max="10" width="10.75390625" style="5" customWidth="1"/>
    <col min="11" max="11" width="15.00390625" style="23" customWidth="1"/>
    <col min="12" max="12" width="9.125" style="1" customWidth="1"/>
    <col min="13" max="13" width="10.125" style="1" bestFit="1" customWidth="1"/>
    <col min="14" max="14" width="10.125" style="3" bestFit="1" customWidth="1"/>
    <col min="15" max="15" width="11.375" style="3" customWidth="1"/>
    <col min="16" max="16" width="10.75390625" style="1" bestFit="1" customWidth="1"/>
    <col min="17" max="16384" width="9.125" style="1" customWidth="1"/>
  </cols>
  <sheetData>
    <row r="1" spans="1:15" s="7" customFormat="1" ht="20.25">
      <c r="A1" s="11" t="s">
        <v>64</v>
      </c>
      <c r="B1" s="12"/>
      <c r="F1" s="8"/>
      <c r="G1" s="8"/>
      <c r="H1" s="8"/>
      <c r="I1" s="9"/>
      <c r="J1" s="10"/>
      <c r="K1" s="22"/>
      <c r="N1" s="8"/>
      <c r="O1" s="8"/>
    </row>
    <row r="2" spans="2:10" ht="12.75" hidden="1">
      <c r="B2" s="13"/>
      <c r="E2" s="1" t="s">
        <v>15</v>
      </c>
      <c r="F2" s="3" t="e">
        <f>SUM(#REF!)</f>
        <v>#REF!</v>
      </c>
      <c r="G2" s="3" t="e">
        <f>SUM(#REF!)</f>
        <v>#REF!</v>
      </c>
      <c r="H2" s="3" t="e">
        <f>SUM(#REF!)</f>
        <v>#REF!</v>
      </c>
      <c r="I2" s="6" t="e">
        <f>H2+F2-G2</f>
        <v>#REF!</v>
      </c>
      <c r="J2" s="5" t="s">
        <v>16</v>
      </c>
    </row>
    <row r="3" spans="2:9" ht="9.75" customHeight="1" thickBot="1">
      <c r="B3" s="13"/>
      <c r="I3" s="6"/>
    </row>
    <row r="4" spans="1:15" ht="12.75">
      <c r="A4" s="15" t="s">
        <v>9</v>
      </c>
      <c r="B4" s="16"/>
      <c r="C4" s="17"/>
      <c r="D4" s="17"/>
      <c r="E4" s="17"/>
      <c r="F4" s="154" t="s">
        <v>14</v>
      </c>
      <c r="G4" s="155"/>
      <c r="H4" s="18" t="s">
        <v>7</v>
      </c>
      <c r="I4" s="156" t="s">
        <v>0</v>
      </c>
      <c r="J4" s="19" t="s">
        <v>11</v>
      </c>
      <c r="K4" s="24" t="s">
        <v>8</v>
      </c>
      <c r="N4" s="20"/>
      <c r="O4" s="21"/>
    </row>
    <row r="5" spans="1:11" ht="13.5" thickBot="1">
      <c r="A5" s="79" t="s">
        <v>10</v>
      </c>
      <c r="B5" s="80" t="s">
        <v>1</v>
      </c>
      <c r="C5" s="81" t="s">
        <v>13</v>
      </c>
      <c r="D5" s="81" t="s">
        <v>2</v>
      </c>
      <c r="E5" s="81" t="s">
        <v>3</v>
      </c>
      <c r="F5" s="82" t="s">
        <v>4</v>
      </c>
      <c r="G5" s="82" t="s">
        <v>5</v>
      </c>
      <c r="H5" s="82" t="s">
        <v>6</v>
      </c>
      <c r="I5" s="157"/>
      <c r="J5" s="83" t="s">
        <v>12</v>
      </c>
      <c r="K5" s="84"/>
    </row>
    <row r="6" spans="1:11" ht="12.75">
      <c r="A6" s="86" t="s">
        <v>41</v>
      </c>
      <c r="B6" s="97">
        <v>11</v>
      </c>
      <c r="C6" s="98">
        <v>2169</v>
      </c>
      <c r="D6" s="98">
        <v>277</v>
      </c>
      <c r="E6" s="98">
        <v>2212</v>
      </c>
      <c r="F6" s="96"/>
      <c r="G6" s="96"/>
      <c r="H6" s="105">
        <v>43500</v>
      </c>
      <c r="I6" s="99" t="s">
        <v>42</v>
      </c>
      <c r="J6" s="87"/>
      <c r="K6" s="88"/>
    </row>
    <row r="7" spans="1:11" ht="12.75">
      <c r="A7" s="89"/>
      <c r="B7" s="71">
        <v>12</v>
      </c>
      <c r="C7" s="72">
        <v>2212</v>
      </c>
      <c r="D7" s="72">
        <v>991</v>
      </c>
      <c r="E7" s="72">
        <v>2212</v>
      </c>
      <c r="F7" s="73"/>
      <c r="G7" s="73"/>
      <c r="H7" s="78">
        <v>8040</v>
      </c>
      <c r="I7" s="74" t="s">
        <v>43</v>
      </c>
      <c r="J7" s="75"/>
      <c r="K7" s="90"/>
    </row>
    <row r="8" spans="1:11" ht="12.75">
      <c r="A8" s="89"/>
      <c r="B8" s="71">
        <v>13</v>
      </c>
      <c r="C8" s="72"/>
      <c r="D8" s="72"/>
      <c r="E8" s="72">
        <v>1113</v>
      </c>
      <c r="F8" s="73"/>
      <c r="G8" s="73"/>
      <c r="H8" s="78">
        <v>810970</v>
      </c>
      <c r="I8" s="74" t="s">
        <v>39</v>
      </c>
      <c r="J8" s="75"/>
      <c r="K8" s="90"/>
    </row>
    <row r="9" spans="1:11" ht="12.75">
      <c r="A9" s="89"/>
      <c r="B9" s="76">
        <v>13</v>
      </c>
      <c r="C9" s="72">
        <v>3639</v>
      </c>
      <c r="D9" s="72"/>
      <c r="E9" s="77">
        <v>2119</v>
      </c>
      <c r="F9" s="73"/>
      <c r="G9" s="73"/>
      <c r="H9" s="78">
        <v>49460</v>
      </c>
      <c r="I9" s="74" t="s">
        <v>40</v>
      </c>
      <c r="J9" s="75"/>
      <c r="K9" s="90"/>
    </row>
    <row r="10" spans="1:11" ht="12.75">
      <c r="A10" s="89"/>
      <c r="B10" s="76">
        <v>13</v>
      </c>
      <c r="C10" s="77">
        <v>6310</v>
      </c>
      <c r="D10" s="72"/>
      <c r="E10" s="77">
        <v>2141</v>
      </c>
      <c r="F10" s="73"/>
      <c r="G10" s="73"/>
      <c r="H10" s="78">
        <v>6550</v>
      </c>
      <c r="I10" s="74" t="s">
        <v>44</v>
      </c>
      <c r="J10" s="75"/>
      <c r="K10" s="90"/>
    </row>
    <row r="11" spans="1:11" ht="12.75">
      <c r="A11" s="89"/>
      <c r="B11" s="76">
        <v>13</v>
      </c>
      <c r="C11" s="77">
        <v>6310</v>
      </c>
      <c r="D11" s="72"/>
      <c r="E11" s="77">
        <v>2142</v>
      </c>
      <c r="F11" s="73"/>
      <c r="G11" s="73"/>
      <c r="H11" s="78">
        <v>215670</v>
      </c>
      <c r="I11" s="74" t="s">
        <v>68</v>
      </c>
      <c r="J11" s="75"/>
      <c r="K11" s="90"/>
    </row>
    <row r="12" spans="1:11" ht="12.75">
      <c r="A12" s="89"/>
      <c r="B12" s="76">
        <v>13</v>
      </c>
      <c r="C12" s="77">
        <v>6399</v>
      </c>
      <c r="D12" s="72"/>
      <c r="E12" s="77">
        <v>2143</v>
      </c>
      <c r="F12" s="73"/>
      <c r="G12" s="73"/>
      <c r="H12" s="78">
        <v>4560</v>
      </c>
      <c r="I12" s="74" t="s">
        <v>78</v>
      </c>
      <c r="J12" s="75"/>
      <c r="K12" s="90"/>
    </row>
    <row r="13" spans="1:11" ht="12.75">
      <c r="A13" s="89"/>
      <c r="B13" s="76">
        <v>13</v>
      </c>
      <c r="C13" s="77">
        <v>6409</v>
      </c>
      <c r="D13" s="72"/>
      <c r="E13" s="77">
        <v>2322</v>
      </c>
      <c r="F13" s="73"/>
      <c r="G13" s="73"/>
      <c r="H13" s="78">
        <v>18650</v>
      </c>
      <c r="I13" s="74" t="s">
        <v>45</v>
      </c>
      <c r="J13" s="75"/>
      <c r="K13" s="90"/>
    </row>
    <row r="14" spans="1:11" ht="12.75">
      <c r="A14" s="89"/>
      <c r="B14" s="76">
        <v>16</v>
      </c>
      <c r="C14" s="77">
        <v>3639</v>
      </c>
      <c r="D14" s="72">
        <v>739</v>
      </c>
      <c r="E14" s="77">
        <v>5171</v>
      </c>
      <c r="F14" s="73"/>
      <c r="G14" s="73">
        <v>6250</v>
      </c>
      <c r="H14" s="78"/>
      <c r="I14" s="74" t="s">
        <v>92</v>
      </c>
      <c r="J14" s="75"/>
      <c r="K14" s="90"/>
    </row>
    <row r="15" spans="1:11" ht="12.75">
      <c r="A15" s="89"/>
      <c r="B15" s="76">
        <v>13</v>
      </c>
      <c r="C15" s="77">
        <v>3639</v>
      </c>
      <c r="D15" s="72">
        <v>418</v>
      </c>
      <c r="E15" s="77">
        <v>2329</v>
      </c>
      <c r="F15" s="73"/>
      <c r="G15" s="73"/>
      <c r="H15" s="78">
        <v>9880</v>
      </c>
      <c r="I15" s="74" t="s">
        <v>83</v>
      </c>
      <c r="J15" s="75"/>
      <c r="K15" s="90"/>
    </row>
    <row r="16" spans="1:11" ht="25.5">
      <c r="A16" s="89"/>
      <c r="B16" s="76">
        <v>14</v>
      </c>
      <c r="C16" s="72"/>
      <c r="D16" s="72">
        <v>223</v>
      </c>
      <c r="E16" s="77">
        <v>2451</v>
      </c>
      <c r="F16" s="73"/>
      <c r="G16" s="73"/>
      <c r="H16" s="78">
        <v>216410</v>
      </c>
      <c r="I16" s="74" t="s">
        <v>46</v>
      </c>
      <c r="J16" s="75"/>
      <c r="K16" s="90"/>
    </row>
    <row r="17" spans="1:11" ht="12.75">
      <c r="A17" s="89"/>
      <c r="B17" s="76">
        <v>16</v>
      </c>
      <c r="C17" s="72">
        <v>2143</v>
      </c>
      <c r="D17" s="72">
        <v>799</v>
      </c>
      <c r="E17" s="77">
        <v>2112</v>
      </c>
      <c r="F17" s="73"/>
      <c r="G17" s="73"/>
      <c r="H17" s="78">
        <v>26450</v>
      </c>
      <c r="I17" s="74" t="s">
        <v>47</v>
      </c>
      <c r="J17" s="75"/>
      <c r="K17" s="90"/>
    </row>
    <row r="18" spans="1:11" ht="12.75">
      <c r="A18" s="89"/>
      <c r="B18" s="76">
        <v>19</v>
      </c>
      <c r="C18" s="72">
        <v>4399</v>
      </c>
      <c r="D18" s="72">
        <v>267</v>
      </c>
      <c r="E18" s="77">
        <v>2329</v>
      </c>
      <c r="F18" s="73"/>
      <c r="G18" s="73"/>
      <c r="H18" s="78">
        <v>4590</v>
      </c>
      <c r="I18" s="74" t="s">
        <v>84</v>
      </c>
      <c r="J18" s="75"/>
      <c r="K18" s="90"/>
    </row>
    <row r="19" spans="1:11" ht="12.75">
      <c r="A19" s="89"/>
      <c r="B19" s="76">
        <v>20</v>
      </c>
      <c r="C19" s="72">
        <v>3769</v>
      </c>
      <c r="D19" s="72"/>
      <c r="E19" s="77">
        <v>2212</v>
      </c>
      <c r="F19" s="73"/>
      <c r="G19" s="73"/>
      <c r="H19" s="78">
        <v>9580</v>
      </c>
      <c r="I19" s="74" t="s">
        <v>85</v>
      </c>
      <c r="J19" s="75"/>
      <c r="K19" s="90"/>
    </row>
    <row r="20" spans="1:11" ht="12.75">
      <c r="A20" s="89"/>
      <c r="B20" s="76">
        <v>20</v>
      </c>
      <c r="C20" s="72">
        <v>3725</v>
      </c>
      <c r="D20" s="72">
        <v>608</v>
      </c>
      <c r="E20" s="77">
        <v>2324</v>
      </c>
      <c r="F20" s="73"/>
      <c r="G20" s="73"/>
      <c r="H20" s="78">
        <v>192620</v>
      </c>
      <c r="I20" s="72" t="s">
        <v>48</v>
      </c>
      <c r="J20" s="75"/>
      <c r="K20" s="90"/>
    </row>
    <row r="21" spans="1:11" ht="25.5">
      <c r="A21" s="89"/>
      <c r="B21" s="76">
        <v>21</v>
      </c>
      <c r="C21" s="72">
        <v>2229</v>
      </c>
      <c r="D21" s="72"/>
      <c r="E21" s="77">
        <v>2310</v>
      </c>
      <c r="F21" s="73"/>
      <c r="G21" s="73"/>
      <c r="H21" s="78">
        <v>1000</v>
      </c>
      <c r="I21" s="75" t="s">
        <v>86</v>
      </c>
      <c r="J21" s="75"/>
      <c r="K21" s="90"/>
    </row>
    <row r="22" spans="1:11" ht="12.75">
      <c r="A22" s="89"/>
      <c r="B22" s="76">
        <v>22</v>
      </c>
      <c r="C22" s="72">
        <v>2169</v>
      </c>
      <c r="D22" s="72">
        <v>298</v>
      </c>
      <c r="E22" s="77">
        <v>2212</v>
      </c>
      <c r="F22" s="73"/>
      <c r="G22" s="73"/>
      <c r="H22" s="78">
        <v>2300</v>
      </c>
      <c r="I22" s="74" t="s">
        <v>55</v>
      </c>
      <c r="J22" s="75"/>
      <c r="K22" s="90"/>
    </row>
    <row r="23" spans="1:11" ht="38.25">
      <c r="A23" s="106"/>
      <c r="B23" s="107">
        <v>13</v>
      </c>
      <c r="C23" s="108">
        <v>2310</v>
      </c>
      <c r="D23" s="108">
        <v>799</v>
      </c>
      <c r="E23" s="109">
        <v>2229</v>
      </c>
      <c r="F23" s="110"/>
      <c r="G23" s="110"/>
      <c r="H23" s="114">
        <v>7538530</v>
      </c>
      <c r="I23" s="111" t="s">
        <v>87</v>
      </c>
      <c r="J23" s="112">
        <v>110595823</v>
      </c>
      <c r="K23" s="113"/>
    </row>
    <row r="24" spans="1:11" ht="38.25">
      <c r="A24" s="106"/>
      <c r="B24" s="107">
        <v>13</v>
      </c>
      <c r="C24" s="108">
        <v>6409</v>
      </c>
      <c r="D24" s="108">
        <v>799</v>
      </c>
      <c r="E24" s="109">
        <v>5904</v>
      </c>
      <c r="F24" s="110"/>
      <c r="G24" s="110">
        <v>7538530</v>
      </c>
      <c r="H24" s="114"/>
      <c r="I24" s="111" t="s">
        <v>87</v>
      </c>
      <c r="J24" s="112">
        <v>110595823</v>
      </c>
      <c r="K24" s="113"/>
    </row>
    <row r="25" spans="1:11" ht="12.75">
      <c r="A25" s="106"/>
      <c r="B25" s="107">
        <v>13</v>
      </c>
      <c r="C25" s="108"/>
      <c r="D25" s="108"/>
      <c r="E25" s="109">
        <v>4111</v>
      </c>
      <c r="F25" s="110"/>
      <c r="G25" s="110"/>
      <c r="H25" s="114">
        <v>795000</v>
      </c>
      <c r="I25" s="115" t="s">
        <v>73</v>
      </c>
      <c r="J25" s="112">
        <v>98071</v>
      </c>
      <c r="K25" s="113"/>
    </row>
    <row r="26" spans="1:11" ht="12.75">
      <c r="A26" s="106"/>
      <c r="B26" s="107">
        <v>19</v>
      </c>
      <c r="C26" s="108">
        <v>6114</v>
      </c>
      <c r="D26" s="108"/>
      <c r="E26" s="109">
        <v>5169</v>
      </c>
      <c r="F26" s="110"/>
      <c r="G26" s="110">
        <v>395000</v>
      </c>
      <c r="H26" s="114"/>
      <c r="I26" s="115" t="s">
        <v>73</v>
      </c>
      <c r="J26" s="112">
        <v>98071</v>
      </c>
      <c r="K26" s="113"/>
    </row>
    <row r="27" spans="1:11" ht="12.75">
      <c r="A27" s="106"/>
      <c r="B27" s="107">
        <v>10</v>
      </c>
      <c r="C27" s="108">
        <v>6114</v>
      </c>
      <c r="D27" s="108"/>
      <c r="E27" s="109">
        <v>5021</v>
      </c>
      <c r="F27" s="110"/>
      <c r="G27" s="110">
        <v>400000</v>
      </c>
      <c r="H27" s="114"/>
      <c r="I27" s="115" t="s">
        <v>73</v>
      </c>
      <c r="J27" s="112">
        <v>98071</v>
      </c>
      <c r="K27" s="113"/>
    </row>
    <row r="28" spans="1:11" ht="25.5">
      <c r="A28" s="106"/>
      <c r="B28" s="116">
        <v>13</v>
      </c>
      <c r="C28" s="117"/>
      <c r="D28" s="117"/>
      <c r="E28" s="117">
        <v>4116</v>
      </c>
      <c r="F28" s="118"/>
      <c r="G28" s="119"/>
      <c r="H28" s="119">
        <v>249900</v>
      </c>
      <c r="I28" s="120" t="s">
        <v>74</v>
      </c>
      <c r="J28" s="121">
        <v>13101</v>
      </c>
      <c r="K28" s="113"/>
    </row>
    <row r="29" spans="1:11" ht="12.75">
      <c r="A29" s="106"/>
      <c r="B29" s="116">
        <v>10</v>
      </c>
      <c r="C29" s="117">
        <v>3639</v>
      </c>
      <c r="D29" s="117">
        <v>6105</v>
      </c>
      <c r="E29" s="117">
        <v>5011</v>
      </c>
      <c r="F29" s="118"/>
      <c r="G29" s="119">
        <v>186770</v>
      </c>
      <c r="H29" s="119"/>
      <c r="I29" s="122" t="s">
        <v>75</v>
      </c>
      <c r="J29" s="121">
        <v>13101</v>
      </c>
      <c r="K29" s="113"/>
    </row>
    <row r="30" spans="1:11" ht="12.75">
      <c r="A30" s="106"/>
      <c r="B30" s="116">
        <v>10</v>
      </c>
      <c r="C30" s="117">
        <v>3639</v>
      </c>
      <c r="D30" s="117">
        <v>6105</v>
      </c>
      <c r="E30" s="123">
        <v>5031</v>
      </c>
      <c r="F30" s="118"/>
      <c r="G30" s="124">
        <v>46320</v>
      </c>
      <c r="H30" s="124"/>
      <c r="I30" s="125" t="s">
        <v>76</v>
      </c>
      <c r="J30" s="121">
        <v>13101</v>
      </c>
      <c r="K30" s="113"/>
    </row>
    <row r="31" spans="1:11" ht="12.75">
      <c r="A31" s="106"/>
      <c r="B31" s="116">
        <v>10</v>
      </c>
      <c r="C31" s="117">
        <v>3639</v>
      </c>
      <c r="D31" s="117">
        <v>6105</v>
      </c>
      <c r="E31" s="123">
        <v>5032</v>
      </c>
      <c r="F31" s="118"/>
      <c r="G31" s="124">
        <v>16810</v>
      </c>
      <c r="H31" s="124"/>
      <c r="I31" s="125" t="s">
        <v>77</v>
      </c>
      <c r="J31" s="121">
        <v>13101</v>
      </c>
      <c r="K31" s="113"/>
    </row>
    <row r="32" spans="1:11" ht="12.75">
      <c r="A32" s="106"/>
      <c r="B32" s="126">
        <v>13</v>
      </c>
      <c r="C32" s="127">
        <v>3111</v>
      </c>
      <c r="D32" s="127">
        <v>211</v>
      </c>
      <c r="E32" s="128">
        <v>2229</v>
      </c>
      <c r="F32" s="129"/>
      <c r="G32" s="130"/>
      <c r="H32" s="130">
        <v>14580</v>
      </c>
      <c r="I32" s="131" t="s">
        <v>79</v>
      </c>
      <c r="J32" s="132">
        <v>120113014</v>
      </c>
      <c r="K32" s="113"/>
    </row>
    <row r="33" spans="1:11" ht="12.75">
      <c r="A33" s="106"/>
      <c r="B33" s="126">
        <v>13</v>
      </c>
      <c r="C33" s="127">
        <v>3111</v>
      </c>
      <c r="D33" s="127">
        <v>211</v>
      </c>
      <c r="E33" s="128">
        <v>2229</v>
      </c>
      <c r="F33" s="129"/>
      <c r="G33" s="130"/>
      <c r="H33" s="130">
        <v>82620</v>
      </c>
      <c r="I33" s="131" t="s">
        <v>79</v>
      </c>
      <c r="J33" s="132">
        <v>120513014</v>
      </c>
      <c r="K33" s="113"/>
    </row>
    <row r="34" spans="1:11" ht="12.75">
      <c r="A34" s="106"/>
      <c r="B34" s="126">
        <v>13</v>
      </c>
      <c r="C34" s="127">
        <v>6402</v>
      </c>
      <c r="D34" s="127">
        <v>211</v>
      </c>
      <c r="E34" s="128">
        <v>5364</v>
      </c>
      <c r="F34" s="129"/>
      <c r="G34" s="130">
        <v>14580</v>
      </c>
      <c r="H34" s="130"/>
      <c r="I34" s="131" t="s">
        <v>79</v>
      </c>
      <c r="J34" s="132">
        <v>120113014</v>
      </c>
      <c r="K34" s="113"/>
    </row>
    <row r="35" spans="1:11" ht="12.75">
      <c r="A35" s="106"/>
      <c r="B35" s="126">
        <v>13</v>
      </c>
      <c r="C35" s="127">
        <v>6402</v>
      </c>
      <c r="D35" s="127">
        <v>211</v>
      </c>
      <c r="E35" s="128">
        <v>5364</v>
      </c>
      <c r="F35" s="129"/>
      <c r="G35" s="130">
        <v>82620</v>
      </c>
      <c r="H35" s="130"/>
      <c r="I35" s="131" t="s">
        <v>79</v>
      </c>
      <c r="J35" s="132">
        <v>120513014</v>
      </c>
      <c r="K35" s="113"/>
    </row>
    <row r="36" spans="1:11" ht="12.75">
      <c r="A36" s="106"/>
      <c r="B36" s="126">
        <v>13</v>
      </c>
      <c r="C36" s="127">
        <v>3421</v>
      </c>
      <c r="D36" s="127">
        <v>378</v>
      </c>
      <c r="E36" s="128">
        <v>2229</v>
      </c>
      <c r="F36" s="129"/>
      <c r="G36" s="130"/>
      <c r="H36" s="130">
        <v>10</v>
      </c>
      <c r="I36" s="131" t="s">
        <v>82</v>
      </c>
      <c r="J36" s="132">
        <v>104113013</v>
      </c>
      <c r="K36" s="113"/>
    </row>
    <row r="37" spans="1:11" ht="12.75">
      <c r="A37" s="106"/>
      <c r="B37" s="126">
        <v>13</v>
      </c>
      <c r="C37" s="127">
        <v>3421</v>
      </c>
      <c r="D37" s="127">
        <v>378</v>
      </c>
      <c r="E37" s="128">
        <v>2229</v>
      </c>
      <c r="F37" s="129"/>
      <c r="G37" s="130"/>
      <c r="H37" s="130">
        <v>10</v>
      </c>
      <c r="I37" s="131" t="s">
        <v>82</v>
      </c>
      <c r="J37" s="132">
        <v>104513013</v>
      </c>
      <c r="K37" s="113"/>
    </row>
    <row r="38" spans="1:11" ht="12.75">
      <c r="A38" s="106"/>
      <c r="B38" s="126">
        <v>13</v>
      </c>
      <c r="C38" s="127">
        <v>6402</v>
      </c>
      <c r="D38" s="127">
        <v>378</v>
      </c>
      <c r="E38" s="128">
        <v>5364</v>
      </c>
      <c r="F38" s="129"/>
      <c r="G38" s="130">
        <v>10</v>
      </c>
      <c r="H38" s="130"/>
      <c r="I38" s="131" t="s">
        <v>82</v>
      </c>
      <c r="J38" s="132">
        <v>104113013</v>
      </c>
      <c r="K38" s="113"/>
    </row>
    <row r="39" spans="1:11" ht="12.75">
      <c r="A39" s="106"/>
      <c r="B39" s="126">
        <v>13</v>
      </c>
      <c r="C39" s="127">
        <v>6402</v>
      </c>
      <c r="D39" s="127">
        <v>378</v>
      </c>
      <c r="E39" s="128">
        <v>5364</v>
      </c>
      <c r="F39" s="129"/>
      <c r="G39" s="130">
        <v>10</v>
      </c>
      <c r="H39" s="130"/>
      <c r="I39" s="131" t="s">
        <v>82</v>
      </c>
      <c r="J39" s="132">
        <v>104513013</v>
      </c>
      <c r="K39" s="113"/>
    </row>
    <row r="40" spans="1:11" ht="12.75">
      <c r="A40" s="106"/>
      <c r="B40" s="71">
        <v>13</v>
      </c>
      <c r="C40" s="72"/>
      <c r="D40" s="72">
        <v>221</v>
      </c>
      <c r="E40" s="123">
        <v>4116</v>
      </c>
      <c r="F40" s="73"/>
      <c r="G40" s="73"/>
      <c r="H40" s="78">
        <v>335080</v>
      </c>
      <c r="I40" s="85" t="s">
        <v>80</v>
      </c>
      <c r="J40" s="132">
        <v>33063</v>
      </c>
      <c r="K40" s="113"/>
    </row>
    <row r="41" spans="1:11" ht="12.75">
      <c r="A41" s="106"/>
      <c r="B41" s="76">
        <v>14</v>
      </c>
      <c r="C41" s="72">
        <v>3111</v>
      </c>
      <c r="D41" s="72">
        <v>221</v>
      </c>
      <c r="E41" s="72">
        <v>5336</v>
      </c>
      <c r="F41" s="73"/>
      <c r="G41" s="73">
        <v>335080</v>
      </c>
      <c r="H41" s="78"/>
      <c r="I41" s="85" t="s">
        <v>80</v>
      </c>
      <c r="J41" s="132">
        <v>33063</v>
      </c>
      <c r="K41" s="113"/>
    </row>
    <row r="42" spans="1:11" ht="12.75">
      <c r="A42" s="106"/>
      <c r="B42" s="71">
        <v>13</v>
      </c>
      <c r="C42" s="117"/>
      <c r="D42" s="117">
        <v>223</v>
      </c>
      <c r="E42" s="123">
        <v>4116</v>
      </c>
      <c r="F42" s="133"/>
      <c r="G42" s="134"/>
      <c r="H42" s="124">
        <v>445740</v>
      </c>
      <c r="I42" s="85" t="s">
        <v>81</v>
      </c>
      <c r="J42" s="121">
        <v>103133063</v>
      </c>
      <c r="K42" s="113"/>
    </row>
    <row r="43" spans="1:11" ht="12.75">
      <c r="A43" s="106"/>
      <c r="B43" s="71">
        <v>13</v>
      </c>
      <c r="C43" s="117"/>
      <c r="D43" s="117">
        <v>223</v>
      </c>
      <c r="E43" s="123">
        <v>4116</v>
      </c>
      <c r="F43" s="133"/>
      <c r="G43" s="134"/>
      <c r="H43" s="124">
        <v>2525860</v>
      </c>
      <c r="I43" s="85" t="s">
        <v>81</v>
      </c>
      <c r="J43" s="121">
        <v>103533063</v>
      </c>
      <c r="K43" s="113"/>
    </row>
    <row r="44" spans="1:11" ht="12.75">
      <c r="A44" s="106"/>
      <c r="B44" s="71">
        <v>14</v>
      </c>
      <c r="C44" s="117">
        <v>3113</v>
      </c>
      <c r="D44" s="117">
        <v>223</v>
      </c>
      <c r="E44" s="123">
        <v>5336</v>
      </c>
      <c r="F44" s="133"/>
      <c r="G44" s="124">
        <v>445740</v>
      </c>
      <c r="H44" s="124"/>
      <c r="I44" s="85" t="s">
        <v>81</v>
      </c>
      <c r="J44" s="121">
        <v>103133063</v>
      </c>
      <c r="K44" s="113"/>
    </row>
    <row r="45" spans="1:16" ht="12.75">
      <c r="A45" s="106"/>
      <c r="B45" s="71">
        <v>14</v>
      </c>
      <c r="C45" s="117">
        <v>3113</v>
      </c>
      <c r="D45" s="117">
        <v>223</v>
      </c>
      <c r="E45" s="123">
        <v>5336</v>
      </c>
      <c r="F45" s="133"/>
      <c r="G45" s="124">
        <v>2525860</v>
      </c>
      <c r="H45" s="124"/>
      <c r="I45" s="85" t="s">
        <v>81</v>
      </c>
      <c r="J45" s="121">
        <v>103533063</v>
      </c>
      <c r="K45" s="113"/>
      <c r="P45" s="3"/>
    </row>
    <row r="46" spans="1:16" ht="13.5" thickBot="1">
      <c r="A46" s="106"/>
      <c r="B46" s="135"/>
      <c r="C46" s="108"/>
      <c r="D46" s="108"/>
      <c r="E46" s="139">
        <v>8115</v>
      </c>
      <c r="F46" s="140"/>
      <c r="G46" s="140">
        <v>1613980</v>
      </c>
      <c r="H46" s="110"/>
      <c r="I46" s="115" t="s">
        <v>49</v>
      </c>
      <c r="J46" s="112"/>
      <c r="K46" s="113"/>
      <c r="P46" s="3"/>
    </row>
    <row r="47" spans="1:11" ht="25.5">
      <c r="A47" s="86" t="s">
        <v>50</v>
      </c>
      <c r="B47" s="136">
        <v>16</v>
      </c>
      <c r="C47" s="137">
        <v>2310</v>
      </c>
      <c r="D47" s="137">
        <v>641</v>
      </c>
      <c r="E47" s="137">
        <v>5171</v>
      </c>
      <c r="F47" s="148">
        <v>36500</v>
      </c>
      <c r="G47" s="148"/>
      <c r="H47" s="96"/>
      <c r="I47" s="99" t="s">
        <v>54</v>
      </c>
      <c r="J47" s="87"/>
      <c r="K47" s="88"/>
    </row>
    <row r="48" spans="1:11" ht="12.75">
      <c r="A48" s="89"/>
      <c r="B48" s="76">
        <v>12</v>
      </c>
      <c r="C48" s="77">
        <v>3421</v>
      </c>
      <c r="D48" s="77">
        <v>23</v>
      </c>
      <c r="E48" s="77">
        <v>6121</v>
      </c>
      <c r="F48" s="124"/>
      <c r="G48" s="124">
        <v>36500</v>
      </c>
      <c r="H48" s="73"/>
      <c r="I48" s="74" t="s">
        <v>51</v>
      </c>
      <c r="J48" s="75"/>
      <c r="K48" s="90"/>
    </row>
    <row r="49" spans="1:13" ht="12.75">
      <c r="A49" s="89"/>
      <c r="B49" s="76">
        <v>16</v>
      </c>
      <c r="C49" s="72">
        <v>3419</v>
      </c>
      <c r="D49" s="72">
        <v>367</v>
      </c>
      <c r="E49" s="72">
        <v>5212</v>
      </c>
      <c r="F49" s="124"/>
      <c r="G49" s="124">
        <v>20000</v>
      </c>
      <c r="H49" s="73"/>
      <c r="I49" s="85" t="s">
        <v>52</v>
      </c>
      <c r="J49" s="75"/>
      <c r="K49" s="90"/>
      <c r="M49" s="103"/>
    </row>
    <row r="50" spans="1:13" ht="25.5">
      <c r="A50" s="89"/>
      <c r="B50" s="76">
        <v>16</v>
      </c>
      <c r="C50" s="72">
        <v>3419</v>
      </c>
      <c r="D50" s="72">
        <v>367</v>
      </c>
      <c r="E50" s="72">
        <v>5222</v>
      </c>
      <c r="F50" s="124">
        <v>10000</v>
      </c>
      <c r="G50" s="124"/>
      <c r="H50" s="73"/>
      <c r="I50" s="85" t="s">
        <v>89</v>
      </c>
      <c r="J50" s="75"/>
      <c r="K50" s="90"/>
      <c r="M50" s="103"/>
    </row>
    <row r="51" spans="1:13" ht="24.75" customHeight="1">
      <c r="A51" s="89"/>
      <c r="B51" s="76">
        <v>16</v>
      </c>
      <c r="C51" s="72">
        <v>3311</v>
      </c>
      <c r="D51" s="72">
        <v>316</v>
      </c>
      <c r="E51" s="72">
        <v>5222</v>
      </c>
      <c r="F51" s="124">
        <v>15000</v>
      </c>
      <c r="G51" s="124"/>
      <c r="H51" s="73"/>
      <c r="I51" s="85" t="s">
        <v>88</v>
      </c>
      <c r="J51" s="75"/>
      <c r="K51" s="90"/>
      <c r="M51" s="103"/>
    </row>
    <row r="52" spans="1:13" ht="24.75" customHeight="1">
      <c r="A52" s="89"/>
      <c r="B52" s="76">
        <v>16</v>
      </c>
      <c r="C52" s="117">
        <v>3319</v>
      </c>
      <c r="D52" s="117">
        <v>667</v>
      </c>
      <c r="E52" s="77">
        <v>5222</v>
      </c>
      <c r="F52" s="124">
        <v>4000</v>
      </c>
      <c r="G52" s="124"/>
      <c r="H52" s="73"/>
      <c r="I52" s="85" t="s">
        <v>94</v>
      </c>
      <c r="J52" s="75"/>
      <c r="K52" s="90"/>
      <c r="M52" s="103"/>
    </row>
    <row r="53" spans="1:13" ht="24.75" customHeight="1">
      <c r="A53" s="89"/>
      <c r="B53" s="76">
        <v>16</v>
      </c>
      <c r="C53" s="117">
        <v>3319</v>
      </c>
      <c r="D53" s="117">
        <v>667</v>
      </c>
      <c r="E53" s="77">
        <v>6322</v>
      </c>
      <c r="F53" s="124"/>
      <c r="G53" s="124">
        <v>4000</v>
      </c>
      <c r="H53" s="73"/>
      <c r="I53" s="85" t="s">
        <v>94</v>
      </c>
      <c r="J53" s="75"/>
      <c r="K53" s="90"/>
      <c r="M53" s="103"/>
    </row>
    <row r="54" spans="1:11" ht="12.75">
      <c r="A54" s="89"/>
      <c r="B54" s="76">
        <v>12</v>
      </c>
      <c r="C54" s="72">
        <v>3113</v>
      </c>
      <c r="D54" s="72">
        <v>221</v>
      </c>
      <c r="E54" s="77">
        <v>5171</v>
      </c>
      <c r="F54" s="124"/>
      <c r="G54" s="124">
        <v>23200</v>
      </c>
      <c r="H54" s="73"/>
      <c r="I54" s="74" t="s">
        <v>56</v>
      </c>
      <c r="J54" s="75"/>
      <c r="K54" s="90"/>
    </row>
    <row r="55" spans="1:11" ht="12.75">
      <c r="A55" s="89"/>
      <c r="B55" s="76">
        <v>12</v>
      </c>
      <c r="C55" s="77">
        <v>2212</v>
      </c>
      <c r="D55" s="77">
        <v>630</v>
      </c>
      <c r="E55" s="77">
        <v>6121</v>
      </c>
      <c r="F55" s="124"/>
      <c r="G55" s="124">
        <v>3156480</v>
      </c>
      <c r="H55" s="78"/>
      <c r="I55" s="101" t="s">
        <v>53</v>
      </c>
      <c r="J55" s="75"/>
      <c r="K55" s="90"/>
    </row>
    <row r="56" spans="1:11" ht="12.75">
      <c r="A56" s="89"/>
      <c r="B56" s="76">
        <v>12</v>
      </c>
      <c r="C56" s="77">
        <v>3326</v>
      </c>
      <c r="D56" s="77">
        <v>295</v>
      </c>
      <c r="E56" s="77">
        <v>5171</v>
      </c>
      <c r="F56" s="124"/>
      <c r="G56" s="124">
        <v>24990</v>
      </c>
      <c r="H56" s="78"/>
      <c r="I56" s="101" t="s">
        <v>95</v>
      </c>
      <c r="J56" s="75"/>
      <c r="K56" s="90"/>
    </row>
    <row r="57" spans="1:11" ht="12.75">
      <c r="A57" s="89"/>
      <c r="B57" s="76">
        <v>12</v>
      </c>
      <c r="C57" s="100">
        <v>2310</v>
      </c>
      <c r="D57" s="100">
        <v>679</v>
      </c>
      <c r="E57" s="100">
        <v>6122</v>
      </c>
      <c r="F57" s="124"/>
      <c r="G57" s="124">
        <v>117980</v>
      </c>
      <c r="H57" s="73"/>
      <c r="I57" s="74" t="s">
        <v>57</v>
      </c>
      <c r="J57" s="75"/>
      <c r="K57" s="90"/>
    </row>
    <row r="58" spans="1:11" ht="12.75">
      <c r="A58" s="89"/>
      <c r="B58" s="76">
        <v>12</v>
      </c>
      <c r="C58" s="100">
        <v>2310</v>
      </c>
      <c r="D58" s="100">
        <v>679</v>
      </c>
      <c r="E58" s="100">
        <v>6122</v>
      </c>
      <c r="F58" s="124"/>
      <c r="G58" s="124">
        <v>117980</v>
      </c>
      <c r="H58" s="73"/>
      <c r="I58" s="74" t="s">
        <v>57</v>
      </c>
      <c r="J58" s="75">
        <v>1</v>
      </c>
      <c r="K58" s="90"/>
    </row>
    <row r="59" spans="1:11" ht="12.75">
      <c r="A59" s="89"/>
      <c r="B59" s="76">
        <v>13</v>
      </c>
      <c r="C59" s="100">
        <v>5269</v>
      </c>
      <c r="D59" s="100"/>
      <c r="E59" s="100">
        <v>5229</v>
      </c>
      <c r="F59" s="124"/>
      <c r="G59" s="124">
        <v>60000</v>
      </c>
      <c r="H59" s="73"/>
      <c r="I59" s="74" t="s">
        <v>91</v>
      </c>
      <c r="J59" s="75"/>
      <c r="K59" s="90"/>
    </row>
    <row r="60" spans="1:11" ht="12.75">
      <c r="A60" s="89"/>
      <c r="B60" s="76">
        <v>13</v>
      </c>
      <c r="C60" s="100">
        <v>5269</v>
      </c>
      <c r="D60" s="100"/>
      <c r="E60" s="100">
        <v>5321</v>
      </c>
      <c r="F60" s="124">
        <v>60000</v>
      </c>
      <c r="G60" s="124"/>
      <c r="H60" s="73"/>
      <c r="I60" s="74" t="s">
        <v>91</v>
      </c>
      <c r="J60" s="75"/>
      <c r="K60" s="90"/>
    </row>
    <row r="61" spans="1:11" ht="12.75">
      <c r="A61" s="89"/>
      <c r="B61" s="76">
        <v>13</v>
      </c>
      <c r="C61" s="100">
        <v>2221</v>
      </c>
      <c r="D61" s="100"/>
      <c r="E61" s="100">
        <v>5164</v>
      </c>
      <c r="F61" s="124"/>
      <c r="G61" s="124">
        <v>3600</v>
      </c>
      <c r="H61" s="73"/>
      <c r="I61" s="74" t="s">
        <v>90</v>
      </c>
      <c r="J61" s="75"/>
      <c r="K61" s="90"/>
    </row>
    <row r="62" spans="1:11" ht="12.75">
      <c r="A62" s="89"/>
      <c r="B62" s="76">
        <v>13</v>
      </c>
      <c r="C62" s="100">
        <v>2212</v>
      </c>
      <c r="D62" s="100">
        <v>602</v>
      </c>
      <c r="E62" s="100">
        <v>5171</v>
      </c>
      <c r="F62" s="124"/>
      <c r="G62" s="124">
        <v>1046630</v>
      </c>
      <c r="H62" s="73"/>
      <c r="I62" s="74" t="s">
        <v>58</v>
      </c>
      <c r="J62" s="75"/>
      <c r="K62" s="90"/>
    </row>
    <row r="63" spans="1:11" ht="12.75">
      <c r="A63" s="89"/>
      <c r="B63" s="76">
        <v>13</v>
      </c>
      <c r="C63" s="100">
        <v>2219</v>
      </c>
      <c r="D63" s="100">
        <v>602</v>
      </c>
      <c r="E63" s="100">
        <v>5171</v>
      </c>
      <c r="F63" s="124"/>
      <c r="G63" s="124">
        <v>92710</v>
      </c>
      <c r="H63" s="73"/>
      <c r="I63" s="74" t="s">
        <v>58</v>
      </c>
      <c r="J63" s="75"/>
      <c r="K63" s="90"/>
    </row>
    <row r="64" spans="1:11" ht="12.75">
      <c r="A64" s="89"/>
      <c r="B64" s="76">
        <v>13</v>
      </c>
      <c r="C64" s="100">
        <v>2321</v>
      </c>
      <c r="D64" s="100">
        <v>602</v>
      </c>
      <c r="E64" s="100">
        <v>5171</v>
      </c>
      <c r="F64" s="124"/>
      <c r="G64" s="124">
        <v>8840</v>
      </c>
      <c r="H64" s="73"/>
      <c r="I64" s="74" t="s">
        <v>58</v>
      </c>
      <c r="J64" s="75"/>
      <c r="K64" s="90"/>
    </row>
    <row r="65" spans="1:11" ht="12.75">
      <c r="A65" s="89"/>
      <c r="B65" s="76">
        <v>13</v>
      </c>
      <c r="C65" s="100">
        <v>3639</v>
      </c>
      <c r="D65" s="100">
        <v>602</v>
      </c>
      <c r="E65" s="100">
        <v>5169</v>
      </c>
      <c r="F65" s="124"/>
      <c r="G65" s="124">
        <v>64990</v>
      </c>
      <c r="H65" s="73"/>
      <c r="I65" s="74" t="s">
        <v>66</v>
      </c>
      <c r="J65" s="75"/>
      <c r="K65" s="90"/>
    </row>
    <row r="66" spans="1:11" ht="12.75">
      <c r="A66" s="89"/>
      <c r="B66" s="76">
        <v>13</v>
      </c>
      <c r="C66" s="100">
        <v>3722</v>
      </c>
      <c r="D66" s="100">
        <v>602</v>
      </c>
      <c r="E66" s="100">
        <v>5169</v>
      </c>
      <c r="F66" s="124"/>
      <c r="G66" s="124">
        <v>131790</v>
      </c>
      <c r="H66" s="73"/>
      <c r="I66" s="74" t="s">
        <v>67</v>
      </c>
      <c r="J66" s="75"/>
      <c r="K66" s="90"/>
    </row>
    <row r="67" spans="1:11" ht="12.75">
      <c r="A67" s="89"/>
      <c r="B67" s="76">
        <v>12</v>
      </c>
      <c r="C67" s="100">
        <v>2212</v>
      </c>
      <c r="D67" s="100">
        <v>129</v>
      </c>
      <c r="E67" s="100">
        <v>6121</v>
      </c>
      <c r="F67" s="124"/>
      <c r="G67" s="124">
        <v>871300</v>
      </c>
      <c r="H67" s="73"/>
      <c r="I67" s="74" t="s">
        <v>59</v>
      </c>
      <c r="J67" s="75"/>
      <c r="K67" s="90"/>
    </row>
    <row r="68" spans="1:11" ht="12.75">
      <c r="A68" s="89"/>
      <c r="B68" s="76">
        <v>12</v>
      </c>
      <c r="C68" s="100">
        <v>2212</v>
      </c>
      <c r="D68" s="72"/>
      <c r="E68" s="100">
        <v>6121</v>
      </c>
      <c r="F68" s="124">
        <v>871300</v>
      </c>
      <c r="G68" s="124"/>
      <c r="H68" s="73"/>
      <c r="I68" s="74" t="s">
        <v>60</v>
      </c>
      <c r="J68" s="75"/>
      <c r="K68" s="90"/>
    </row>
    <row r="69" spans="1:11" ht="12.75">
      <c r="A69" s="89"/>
      <c r="B69" s="76">
        <v>17</v>
      </c>
      <c r="C69" s="100">
        <v>5512</v>
      </c>
      <c r="D69" s="72">
        <v>263</v>
      </c>
      <c r="E69" s="100">
        <v>5153</v>
      </c>
      <c r="F69" s="124"/>
      <c r="G69" s="124">
        <v>30000</v>
      </c>
      <c r="H69" s="73"/>
      <c r="I69" s="74" t="s">
        <v>93</v>
      </c>
      <c r="J69" s="75"/>
      <c r="K69" s="90"/>
    </row>
    <row r="70" spans="1:11" ht="25.5">
      <c r="A70" s="89"/>
      <c r="B70" s="76">
        <v>12</v>
      </c>
      <c r="C70" s="100">
        <v>2310</v>
      </c>
      <c r="D70" s="100">
        <v>994</v>
      </c>
      <c r="E70" s="100">
        <v>6121</v>
      </c>
      <c r="F70" s="124">
        <v>61350</v>
      </c>
      <c r="G70" s="124"/>
      <c r="H70" s="73"/>
      <c r="I70" s="104" t="s">
        <v>62</v>
      </c>
      <c r="J70" s="75"/>
      <c r="K70" s="90" t="s">
        <v>61</v>
      </c>
    </row>
    <row r="71" spans="1:11" ht="38.25">
      <c r="A71" s="89"/>
      <c r="B71" s="76">
        <v>12</v>
      </c>
      <c r="C71" s="100">
        <v>2212</v>
      </c>
      <c r="D71" s="100">
        <v>630</v>
      </c>
      <c r="E71" s="100">
        <v>6121</v>
      </c>
      <c r="F71" s="124"/>
      <c r="G71" s="124">
        <v>87120</v>
      </c>
      <c r="H71" s="73"/>
      <c r="I71" s="104" t="s">
        <v>63</v>
      </c>
      <c r="J71" s="75"/>
      <c r="K71" s="90" t="s">
        <v>61</v>
      </c>
    </row>
    <row r="72" spans="1:11" ht="25.5">
      <c r="A72" s="89"/>
      <c r="B72" s="71">
        <v>10</v>
      </c>
      <c r="C72" s="100">
        <v>5311</v>
      </c>
      <c r="D72" s="100">
        <v>260</v>
      </c>
      <c r="E72" s="100">
        <v>5031</v>
      </c>
      <c r="F72" s="124"/>
      <c r="G72" s="124">
        <v>29760</v>
      </c>
      <c r="H72" s="73"/>
      <c r="I72" s="102" t="s">
        <v>70</v>
      </c>
      <c r="J72" s="75"/>
      <c r="K72" s="90" t="s">
        <v>61</v>
      </c>
    </row>
    <row r="73" spans="1:11" ht="12.75">
      <c r="A73" s="89"/>
      <c r="B73" s="71">
        <v>10</v>
      </c>
      <c r="C73" s="100">
        <v>5311</v>
      </c>
      <c r="D73" s="100">
        <v>260</v>
      </c>
      <c r="E73" s="100">
        <v>5032</v>
      </c>
      <c r="F73" s="124"/>
      <c r="G73" s="124">
        <v>10800</v>
      </c>
      <c r="H73" s="73"/>
      <c r="I73" s="102" t="s">
        <v>71</v>
      </c>
      <c r="J73" s="75"/>
      <c r="K73" s="90" t="s">
        <v>61</v>
      </c>
    </row>
    <row r="74" spans="1:11" ht="12.75">
      <c r="A74" s="89"/>
      <c r="B74" s="71"/>
      <c r="C74" s="100">
        <v>6171</v>
      </c>
      <c r="D74" s="100"/>
      <c r="E74" s="100">
        <v>5499</v>
      </c>
      <c r="F74" s="124"/>
      <c r="G74" s="124">
        <v>3960</v>
      </c>
      <c r="H74" s="73"/>
      <c r="I74" s="102" t="s">
        <v>69</v>
      </c>
      <c r="J74" s="75"/>
      <c r="K74" s="90" t="s">
        <v>61</v>
      </c>
    </row>
    <row r="75" spans="1:11" ht="12.75">
      <c r="A75" s="89"/>
      <c r="B75" s="71"/>
      <c r="C75" s="100">
        <v>6330</v>
      </c>
      <c r="D75" s="100"/>
      <c r="E75" s="100">
        <v>4134</v>
      </c>
      <c r="F75" s="124"/>
      <c r="G75" s="124"/>
      <c r="H75" s="73">
        <v>3960</v>
      </c>
      <c r="I75" s="102" t="s">
        <v>69</v>
      </c>
      <c r="J75" s="75"/>
      <c r="K75" s="90" t="s">
        <v>61</v>
      </c>
    </row>
    <row r="76" spans="1:11" ht="12.75">
      <c r="A76" s="89"/>
      <c r="B76" s="71">
        <v>10</v>
      </c>
      <c r="C76" s="100">
        <v>6330</v>
      </c>
      <c r="D76" s="100"/>
      <c r="E76" s="100">
        <v>5342</v>
      </c>
      <c r="F76" s="124"/>
      <c r="G76" s="124">
        <v>3960</v>
      </c>
      <c r="H76" s="73"/>
      <c r="I76" s="102" t="s">
        <v>69</v>
      </c>
      <c r="J76" s="75"/>
      <c r="K76" s="90" t="s">
        <v>61</v>
      </c>
    </row>
    <row r="77" spans="1:11" ht="12.75">
      <c r="A77" s="89"/>
      <c r="B77" s="71">
        <v>16</v>
      </c>
      <c r="C77" s="100">
        <v>3419</v>
      </c>
      <c r="D77" s="100">
        <v>367</v>
      </c>
      <c r="E77" s="100">
        <v>6422</v>
      </c>
      <c r="F77" s="124"/>
      <c r="G77" s="124">
        <v>2179500</v>
      </c>
      <c r="H77" s="73"/>
      <c r="I77" s="102" t="s">
        <v>72</v>
      </c>
      <c r="J77" s="75"/>
      <c r="K77" s="90" t="s">
        <v>61</v>
      </c>
    </row>
    <row r="78" spans="1:11" ht="12.75">
      <c r="A78" s="89"/>
      <c r="B78" s="76">
        <v>12</v>
      </c>
      <c r="C78" s="100">
        <v>2212</v>
      </c>
      <c r="D78" s="100">
        <v>620</v>
      </c>
      <c r="E78" s="100">
        <v>5171</v>
      </c>
      <c r="F78" s="124"/>
      <c r="G78" s="124">
        <v>4163510</v>
      </c>
      <c r="H78" s="73"/>
      <c r="I78" s="74" t="s">
        <v>65</v>
      </c>
      <c r="J78" s="75"/>
      <c r="K78" s="90"/>
    </row>
    <row r="79" spans="1:11" ht="12.75">
      <c r="A79" s="89"/>
      <c r="B79" s="76">
        <v>12</v>
      </c>
      <c r="C79" s="100">
        <v>2212</v>
      </c>
      <c r="D79" s="72"/>
      <c r="E79" s="100">
        <v>5171</v>
      </c>
      <c r="F79" s="124">
        <v>4163510</v>
      </c>
      <c r="G79" s="124"/>
      <c r="H79" s="73"/>
      <c r="I79" s="74" t="s">
        <v>60</v>
      </c>
      <c r="J79" s="75"/>
      <c r="K79" s="90"/>
    </row>
    <row r="80" spans="1:11" ht="12.75">
      <c r="A80" s="89"/>
      <c r="B80" s="72">
        <v>12</v>
      </c>
      <c r="C80" s="72">
        <v>3631</v>
      </c>
      <c r="D80" s="72">
        <v>604</v>
      </c>
      <c r="E80" s="72">
        <v>5171</v>
      </c>
      <c r="F80" s="124"/>
      <c r="G80" s="124">
        <v>82490</v>
      </c>
      <c r="H80" s="72"/>
      <c r="I80" s="72" t="s">
        <v>96</v>
      </c>
      <c r="J80" s="75"/>
      <c r="K80" s="90"/>
    </row>
    <row r="81" spans="1:11" ht="12.75">
      <c r="A81" s="89"/>
      <c r="B81" s="108">
        <v>12</v>
      </c>
      <c r="C81" s="108">
        <v>3631</v>
      </c>
      <c r="D81" s="108">
        <v>604</v>
      </c>
      <c r="E81" s="108">
        <v>6121</v>
      </c>
      <c r="F81" s="124">
        <v>82490</v>
      </c>
      <c r="G81" s="124"/>
      <c r="H81" s="108"/>
      <c r="I81" s="108" t="s">
        <v>96</v>
      </c>
      <c r="J81" s="75"/>
      <c r="K81" s="90"/>
    </row>
    <row r="82" spans="1:11" ht="12.75">
      <c r="A82" s="89"/>
      <c r="B82" s="72">
        <v>12</v>
      </c>
      <c r="C82" s="145">
        <v>2219</v>
      </c>
      <c r="D82" s="146"/>
      <c r="E82" s="145">
        <v>5171</v>
      </c>
      <c r="F82" s="124">
        <v>600000</v>
      </c>
      <c r="G82" s="124"/>
      <c r="H82" s="72"/>
      <c r="I82" s="147" t="s">
        <v>98</v>
      </c>
      <c r="J82" s="144"/>
      <c r="K82" s="90"/>
    </row>
    <row r="83" spans="1:11" ht="12.75">
      <c r="A83" s="89"/>
      <c r="B83" s="72">
        <v>12</v>
      </c>
      <c r="C83" s="145">
        <v>6171</v>
      </c>
      <c r="D83" s="145">
        <v>385</v>
      </c>
      <c r="E83" s="145">
        <v>6121</v>
      </c>
      <c r="F83" s="124">
        <v>5367570</v>
      </c>
      <c r="G83" s="124"/>
      <c r="H83" s="72"/>
      <c r="I83" s="147" t="s">
        <v>99</v>
      </c>
      <c r="J83" s="144"/>
      <c r="K83" s="90"/>
    </row>
    <row r="84" spans="1:11" ht="12.75">
      <c r="A84" s="89"/>
      <c r="B84" s="72">
        <v>12</v>
      </c>
      <c r="C84" s="145">
        <v>2212</v>
      </c>
      <c r="D84" s="146"/>
      <c r="E84" s="145">
        <v>6121</v>
      </c>
      <c r="F84" s="124">
        <v>8055480</v>
      </c>
      <c r="G84" s="124"/>
      <c r="H84" s="72"/>
      <c r="I84" s="147" t="s">
        <v>100</v>
      </c>
      <c r="J84" s="144"/>
      <c r="K84" s="90"/>
    </row>
    <row r="85" spans="1:11" ht="12.75">
      <c r="A85" s="89"/>
      <c r="B85" s="72">
        <v>12</v>
      </c>
      <c r="C85" s="145">
        <v>2219</v>
      </c>
      <c r="D85" s="146"/>
      <c r="E85" s="145">
        <v>5171</v>
      </c>
      <c r="F85" s="124">
        <v>300000</v>
      </c>
      <c r="G85" s="124"/>
      <c r="H85" s="72"/>
      <c r="I85" s="147" t="s">
        <v>101</v>
      </c>
      <c r="J85" s="144"/>
      <c r="K85" s="90"/>
    </row>
    <row r="86" spans="1:11" ht="63.75">
      <c r="A86" s="89"/>
      <c r="B86" s="76">
        <v>20</v>
      </c>
      <c r="C86" s="77">
        <v>3744</v>
      </c>
      <c r="D86" s="77">
        <v>989</v>
      </c>
      <c r="E86" s="77">
        <v>6111</v>
      </c>
      <c r="F86" s="124">
        <v>3000</v>
      </c>
      <c r="G86" s="124"/>
      <c r="H86" s="78"/>
      <c r="I86" s="138" t="s">
        <v>97</v>
      </c>
      <c r="J86" s="75"/>
      <c r="K86" s="90"/>
    </row>
    <row r="87" spans="1:11" ht="63.75">
      <c r="A87" s="89"/>
      <c r="B87" s="71">
        <v>20</v>
      </c>
      <c r="C87" s="72">
        <v>3744</v>
      </c>
      <c r="D87" s="72">
        <v>989</v>
      </c>
      <c r="E87" s="72">
        <v>5362</v>
      </c>
      <c r="F87" s="124"/>
      <c r="G87" s="124">
        <v>3000</v>
      </c>
      <c r="H87" s="73"/>
      <c r="I87" s="138" t="s">
        <v>97</v>
      </c>
      <c r="J87" s="75"/>
      <c r="K87" s="90"/>
    </row>
    <row r="88" spans="1:11" ht="13.5" thickBot="1">
      <c r="A88" s="91"/>
      <c r="B88" s="92"/>
      <c r="C88" s="93"/>
      <c r="D88" s="93"/>
      <c r="E88" s="141">
        <v>8115</v>
      </c>
      <c r="F88" s="149"/>
      <c r="G88" s="150">
        <v>7259070</v>
      </c>
      <c r="H88" s="142"/>
      <c r="I88" s="143" t="s">
        <v>49</v>
      </c>
      <c r="J88" s="94"/>
      <c r="K88" s="95"/>
    </row>
  </sheetData>
  <sheetProtection/>
  <mergeCells count="2">
    <mergeCell ref="F4:G4"/>
    <mergeCell ref="I4:I5"/>
  </mergeCells>
  <printOptions horizontalCentered="1"/>
  <pageMargins left="0.7086614173228347" right="0.6299212598425197" top="0.7086614173228347" bottom="0.7086614173228347" header="0.5118110236220472" footer="0.5118110236220472"/>
  <pageSetup horizontalDpi="600" verticalDpi="600" orientation="landscape" paperSize="9" r:id="rId1"/>
  <headerFooter alignWithMargins="0">
    <oddFooter>&amp;L&amp;8MěÚ Náchod&amp;R&amp;8&amp;F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Horáková</dc:creator>
  <cp:keywords/>
  <dc:description/>
  <cp:lastModifiedBy>Městský úřad Náchod</cp:lastModifiedBy>
  <cp:lastPrinted>2021-09-30T07:03:39Z</cp:lastPrinted>
  <dcterms:created xsi:type="dcterms:W3CDTF">2001-07-24T07:16:51Z</dcterms:created>
  <dcterms:modified xsi:type="dcterms:W3CDTF">2021-09-30T07:59:00Z</dcterms:modified>
  <cp:category/>
  <cp:version/>
  <cp:contentType/>
  <cp:contentStatus/>
</cp:coreProperties>
</file>